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vmlDrawing4.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свод" sheetId="1" state="visible" r:id="rId3"/>
    <sheet name="Эжва" sheetId="2" state="hidden" r:id="rId4"/>
    <sheet name="архитектура" sheetId="3" state="hidden" r:id="rId5"/>
    <sheet name="УДИТи С" sheetId="4" state="hidden" r:id="rId6"/>
  </sheets>
  <definedNames>
    <definedName function="false" hidden="false" localSheetId="0" name="_xlnm.Print_Area" vbProcedure="false">свод!$A$1:$O$254</definedName>
    <definedName function="false" hidden="true" localSheetId="0" name="_xlnm._FilterDatabase" vbProcedure="false">свод!$C$1:$C$346</definedName>
    <definedName function="false" hidden="false" localSheetId="0" name="Excel_BuiltIn_Print_Area" vbProcedure="false">свод!$A$1:$J$253</definedName>
    <definedName function="false" hidden="false" localSheetId="0" name="Print_Titles" vbProcedure="false">свод!$5:$7</definedName>
    <definedName function="false" hidden="false" localSheetId="0" name="__xlnm_Print_Area" vbProcedure="false">свод!$B$1:$P$253</definedName>
    <definedName function="false" hidden="false" localSheetId="0" name="__xlnm_Print_Area_0" vbProcedure="false">свод!$B$1:$P$253</definedName>
    <definedName function="false" hidden="false" localSheetId="0" name="__xlnm_Print_Area_0_0_0" vbProcedure="false">свод!$B$1:$P$253</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&lt;анонимный&gt;</author>
  </authors>
  <commentList>
    <comment ref="C5" authorId="0">
      <text>
        <r>
          <rPr>
            <sz val="10"/>
            <rFont val="Arial"/>
            <family val="2"/>
            <charset val="204"/>
          </rPr>
          <t xml:space="preserve">"срок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t>
        </r>
      </text>
    </comment>
  </commentList>
</comments>
</file>

<file path=xl/comments2.xml><?xml version="1.0" encoding="utf-8"?>
<comments xmlns="http://schemas.openxmlformats.org/spreadsheetml/2006/main" xmlns:xdr="http://schemas.openxmlformats.org/drawingml/2006/spreadsheetDrawing">
  <authors>
    <author>&lt;анонимный&gt;</author>
  </authors>
  <commentList>
    <comment ref="B7" authorId="0">
      <text>
        <r>
          <rPr>
            <sz val="10"/>
            <rFont val="Arial"/>
            <family val="2"/>
            <charset val="204"/>
          </rPr>
          <t xml:space="preserve">"срок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t>
        </r>
      </text>
    </comment>
  </commentList>
</comments>
</file>

<file path=xl/comments3.xml><?xml version="1.0" encoding="utf-8"?>
<comments xmlns="http://schemas.openxmlformats.org/spreadsheetml/2006/main" xmlns:xdr="http://schemas.openxmlformats.org/drawingml/2006/spreadsheetDrawing">
  <authors>
    <author>&lt;анонимный&gt;</author>
  </authors>
  <commentList>
    <comment ref="B6" authorId="0">
      <text>
        <r>
          <rPr>
            <sz val="10"/>
            <rFont val="Arial"/>
            <family val="2"/>
            <charset val="204"/>
          </rPr>
          <t xml:space="preserve">"срок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t>
        </r>
      </text>
    </comment>
  </commentList>
</comments>
</file>

<file path=xl/comments4.xml><?xml version="1.0" encoding="utf-8"?>
<comments xmlns="http://schemas.openxmlformats.org/spreadsheetml/2006/main" xmlns:xdr="http://schemas.openxmlformats.org/drawingml/2006/spreadsheetDrawing">
  <authors>
    <author>&lt;анонимный&gt;</author>
  </authors>
  <commentList>
    <comment ref="B6" authorId="0">
      <text>
        <r>
          <rPr>
            <sz val="10"/>
            <rFont val="Arial"/>
            <family val="2"/>
            <charset val="204"/>
          </rPr>
          <t xml:space="preserve">"срок не наступил", "выполнено в срок", "выполнено раньше срока", "просрочено" (то есть не выполнено), "выполнено позже срока", "не актуально" (то есть требуется внесение изменений в муниципальную программу").</t>
        </r>
      </text>
    </comment>
  </commentList>
</comments>
</file>

<file path=xl/sharedStrings.xml><?xml version="1.0" encoding="utf-8"?>
<sst xmlns="http://schemas.openxmlformats.org/spreadsheetml/2006/main" count="3688" uniqueCount="345">
  <si>
    <t xml:space="preserve">Форма мониторинга реализации муниципальной программы (квартальная)</t>
  </si>
  <si>
    <t xml:space="preserve">Наименование муниципальной программы:  Развитие транспортной системы</t>
  </si>
  <si>
    <t xml:space="preserve">Отчетный период: 6 мес. 2025 г.</t>
  </si>
  <si>
    <t xml:space="preserve">Ответственный исполнитель: Управление дорожной инфраструктуры, транспорта и связи администрации МО ГО «Сыктывкар»</t>
  </si>
  <si>
    <t xml:space="preserve">№</t>
  </si>
  <si>
    <t xml:space="preserve">Наименование подпрограммы, основного мероприятия, мероприятий, реализуемых в рамках основного мероприятия, контрольного события</t>
  </si>
  <si>
    <t xml:space="preserve">Статус мероприятия, контрольного события</t>
  </si>
  <si>
    <t xml:space="preserve">Ответственный исполнитель</t>
  </si>
  <si>
    <t xml:space="preserve">Дата наступления и содержание мероприятия, контрольного события в отчетном периоде</t>
  </si>
  <si>
    <t xml:space="preserve">Расходы на реализацию основного мероприятия, мероприятия программы, тыс. руб. </t>
  </si>
  <si>
    <t xml:space="preserve">Ресурсное обеспечение (тыс. руб.)</t>
  </si>
  <si>
    <t xml:space="preserve">Эжва, БР</t>
  </si>
  <si>
    <t xml:space="preserve">Эжва КИ</t>
  </si>
  <si>
    <t xml:space="preserve">УДИТиС,БР</t>
  </si>
  <si>
    <t xml:space="preserve">УДИТиС, КИ</t>
  </si>
  <si>
    <t xml:space="preserve">УЖКХ, БР</t>
  </si>
  <si>
    <t xml:space="preserve">УЖКХ,КИ</t>
  </si>
  <si>
    <t xml:space="preserve">План</t>
  </si>
  <si>
    <t xml:space="preserve">Факт</t>
  </si>
  <si>
    <t xml:space="preserve">Источник финансирования</t>
  </si>
  <si>
    <t xml:space="preserve">План на отчетную дату</t>
  </si>
  <si>
    <t xml:space="preserve">Кассовое исполнение на отчетную дату</t>
  </si>
  <si>
    <t xml:space="preserve">сумма</t>
  </si>
  <si>
    <t xml:space="preserve">Подпрограмма 1. "Улучшение состояния улично-дорожной сети МО ГО "Сыктывкар" </t>
  </si>
  <si>
    <t xml:space="preserve">Подпрограмма 1. "Улучшение состояния улично-дорожной сети МО ГО "Сыктывкар"</t>
  </si>
  <si>
    <t xml:space="preserve">срок не наступил</t>
  </si>
  <si>
    <t xml:space="preserve">Первый заместитель руководителя администрации МО ГО "Сыктывкар" А.А. Можегов, Руководитель администрации Эжвинского района МО ГО "Сыктывкар" С.В. Воронин</t>
  </si>
  <si>
    <t xml:space="preserve">Всего </t>
  </si>
  <si>
    <t xml:space="preserve">х</t>
  </si>
  <si>
    <t xml:space="preserve">всего</t>
  </si>
  <si>
    <t xml:space="preserve">ФБ</t>
  </si>
  <si>
    <t xml:space="preserve">РБ </t>
  </si>
  <si>
    <t xml:space="preserve">РБ</t>
  </si>
  <si>
    <t xml:space="preserve">МБ</t>
  </si>
  <si>
    <t xml:space="preserve">ВИ</t>
  </si>
  <si>
    <t xml:space="preserve">Основное мероприятие 1.1.1. Обеспечение нормативных правовых условий для развития улично-дорожной сети</t>
  </si>
  <si>
    <t xml:space="preserve">Начальник УДИТиС администрации МО ГО "Сыктывкар" Е.И.Колегов, Заведующий отделом районного хозяйства администрации Эжвинского района МО ГО "Сыктывкар" Л.А.Симоненко</t>
  </si>
  <si>
    <t xml:space="preserve">1.1</t>
  </si>
  <si>
    <t xml:space="preserve">Мероприятие 1.1.1.1. Разработка муниципальных правовых актов в области развития улично-дорожной сети</t>
  </si>
  <si>
    <t xml:space="preserve">выполнено раньше срока</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</si>
  <si>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t>
  </si>
  <si>
    <t xml:space="preserve">Утверждено постановление администрации МО ГО «Сыктывкар» от 12.02.2025 № 2/521 «Об утверждении плана приведения в нормативное состояние (ремонта) и благоустройства объектов улично-дорожной сети МО ГО "Сыктывкар» (за исключением Эжвинского района) на 2025 год»
</t>
  </si>
  <si>
    <t xml:space="preserve">1.1.1</t>
  </si>
  <si>
    <t xml:space="preserve">Контрольное событие 1. Нормативно-правовые акты в области развития улично-дорожной сети разработаны и утверждены</t>
  </si>
  <si>
    <t xml:space="preserve">Основное мероприятие 1.1.2. Осуществление муниципальных функций, оказание муниципальных услуг в сфере дорожного хозяйства</t>
  </si>
  <si>
    <t xml:space="preserve">2.1</t>
  </si>
  <si>
    <t xml:space="preserve">Мероприятие 1.1.2.1. Осуществление муниципального дорожного контроля</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</si>
  <si>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
</t>
  </si>
  <si>
    <t xml:space="preserve">31.12.2025</t>
  </si>
  <si>
    <t xml:space="preserve">2 раза в месяц проводятся проверки санитарного состояния улично-дорожной сети и тротуаров Эжвинского района МО ГО "Сыктывкар". </t>
  </si>
  <si>
    <t xml:space="preserve">10.01.2025,  27.01.2025, 03.02.2025, 24.02.2025, 03.03.2025,  17.03.2025 02.04.2025 23.04.2025 05.05.2025 26.05.2025 04.06.2025 23.06.2025</t>
  </si>
  <si>
    <t xml:space="preserve">2.1.1</t>
  </si>
  <si>
    <t xml:space="preserve">Контрольное событие 2. Проведены плановые и внеплановые проверки по муниципальному дорожному контролю</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</si>
  <si>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
</t>
  </si>
  <si>
    <t xml:space="preserve">За 1 полугодие 2025 года проведено 12 проверок санитарного состояния улично-дорожной сети и тротуаров Эжвинского района МО ГО «Сыктывкар»10.01.2025,  27.01.2025, 03.02.2025, 24.02.2025, 03.03.2025,  17.03.2025 02.04.2025 23.04.2025 05.05.2025 26.05.2025 04.06.2025 23.06.2025</t>
  </si>
  <si>
    <t xml:space="preserve">Основное мероприятие 1.2.1. Содержание улично-дорожной сети</t>
  </si>
  <si>
    <t xml:space="preserve">3.1</t>
  </si>
  <si>
    <t xml:space="preserve">Мероприятие 1.2.1.1. Содержание автомобильных дорог, улиц</t>
  </si>
  <si>
    <t xml:space="preserve"> В 1 полугодии выполнены работы по очистке улично-дорожной сети, тротуаров, стоянок для а/транспорта, остановочных комплексов от снега, наледи и другие виды работ на территории МО ГО «Сыктывкар» (включая Эжвинский район)</t>
  </si>
  <si>
    <t xml:space="preserve">3.1.1</t>
  </si>
  <si>
    <t xml:space="preserve">Контрольное событие 3. Подписаны акты о приемке выполненных работ, отчеты о проведенных мероприятиях</t>
  </si>
  <si>
    <t xml:space="preserve">3.2</t>
  </si>
  <si>
    <t xml:space="preserve">Мероприятие 1.2.1.2. Аварийный ремонт автомобильных дорог, улиц </t>
  </si>
  <si>
    <t xml:space="preserve">3.2.1</t>
  </si>
  <si>
    <t xml:space="preserve">Контрольное событие 4. Подписаны акты о приемке выполненных работ, отчеты о проведенных мероприятиях</t>
  </si>
  <si>
    <t xml:space="preserve">3.3</t>
  </si>
  <si>
    <t xml:space="preserve">Мероприятие 1.2.1.3. Оборудование и содержание понтонных переправ</t>
  </si>
  <si>
    <t xml:space="preserve">Начальник отдела контроля за содержанием и эксплуатацией улично-дорожной сети УДИТиС администрации МО ГО "Сыктывкар" А.С.Шаманов
</t>
  </si>
  <si>
    <t xml:space="preserve">3.3.1</t>
  </si>
  <si>
    <t xml:space="preserve">Контрольное событие 5. Выполнены работы по установке и содержанию понтонных переправ</t>
  </si>
  <si>
    <t xml:space="preserve">Работы по содержанию понтонных переправ осуществляются на постоянной основе</t>
  </si>
  <si>
    <t xml:space="preserve">Мероприятие 1.2.1.4.  Подготовительные мероприятия  по приобретению и установке понтонного моста через р. Вычегда</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</si>
  <si>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t>
  </si>
  <si>
    <t xml:space="preserve">Контрольное событие 18. Выполнение подготовительных мероприятий по приобретению и установке понтонного моста через р. Вычегда</t>
  </si>
  <si>
    <t xml:space="preserve">3.4</t>
  </si>
  <si>
    <t xml:space="preserve">Мероприятие 1.2.1.4. Оборудование и содержание сезонных (временных) объектов улично-дорожной сети (ледовых переправ) </t>
  </si>
  <si>
    <t xml:space="preserve">Заключен контракт на выполнение работ по устройству и содержанию ледовых переправ на территории МО ГО «Сыктывкар» в районе м. Алешино, пос. Трехозерка, ул. Тентюковской</t>
  </si>
  <si>
    <t xml:space="preserve">558,9</t>
  </si>
  <si>
    <t xml:space="preserve">2129,4</t>
  </si>
  <si>
    <t xml:space="preserve">3.4.1</t>
  </si>
  <si>
    <t xml:space="preserve">Контрольное событие 6. Подписаны акты о приемке выполненных работ по оборудованию и содержанию ледовых переправ </t>
  </si>
  <si>
    <t xml:space="preserve"> Работы по содержанию ледовых переправ проводятся в соответствии с муниципальным контрактом № 144/2024 от 03.12.2024 г.</t>
  </si>
  <si>
    <t xml:space="preserve">Основное мероприятие  1.2.2.2.Приведение в нормативное состояние улично-дорожной сети</t>
  </si>
  <si>
    <t xml:space="preserve">Первый заместитель руководителя администрации МО ГО "Сыктывкар" А.Г. Гонтарь; Руководитель администрации Эжвинского района МО ГО "Сыктывкар" С.В. Воронин</t>
  </si>
  <si>
    <t xml:space="preserve">24189,4</t>
  </si>
  <si>
    <t xml:space="preserve">4.1</t>
  </si>
  <si>
    <t xml:space="preserve">Мероприятие 1.2.2.2.1. Ремонт объектов улично-дорожной сети, развитие и приведение в нормативное состояние автомобильных дорог местного значения , включающих искусственные дорожные сооружения, расположенных на территории городской агломерации города Сыктывкара</t>
  </si>
  <si>
    <t xml:space="preserve">Начальник УДИТиС администрации МО ГО "Сыктывкар" Е.И. Колегов; начальник УЖК администрации МО ГО «Сыктывкар» Н.В. Дайновский; Заведующий отделом районного хозяйства администрации Эжвинского района МО ГО "Сыктывкар" Л.А. Симоненко</t>
  </si>
  <si>
    <t xml:space="preserve"> Выполнены  работы по устройству сетей наружного освещения (в рамках капитального ремонта автомобильной дороги "Промышленный узел "Дырнос" - Промышленный узел "Южный")(26.03.2025, 04.04.2025,22.04.2025). Оказаны  услуги по контролю за выполнением работ по устройству сетей наружного освещения автомобильной дороги Промышленный узел Дырнос - Промышленный узел Южный (18.04.2025) </t>
  </si>
  <si>
    <t xml:space="preserve">4.1.1</t>
  </si>
  <si>
    <t xml:space="preserve">Контрольное событие 7. Подписаны акты о приемке выполненных работ по ремонту объектов улично-дорожной сети</t>
  </si>
  <si>
    <t xml:space="preserve">Начальник отдела контроля за содержанием и эксплуатацией улично-дорожной сети УДИТиС администрации МО ГО "Сыктывкар" А.С. Шаманов; И.о. начальника УЖК администрации МО ГО «Сыктывкар» О.Б. Бондаренко; Заведующий отделом районного хозяйства администрации Эжвинского района МО ГО "Сыктывкар" Л.А. Симоненко</t>
  </si>
  <si>
    <t xml:space="preserve">Работы по муниципальному контракту №88-24 от 26.11.2024  на  выполнение работ по устройству сетей наружного освещения (в рамках капитального ремонта автомобильной дороги "Промышленный узел "Дырнос" - промышленный узел "Южный") выполнены и оплачены в полном объеме  (26.03.2025).</t>
  </si>
  <si>
    <t xml:space="preserve">Основное мероприятие 1.2.3. Обеспечение доступности приоритетных объектов и услуг для инвалидов и других маломобильных групп населения</t>
  </si>
  <si>
    <t xml:space="preserve">Начальник УДИТиС администрации МО ГО "Сыктывкар" Е.И.Колегов</t>
  </si>
  <si>
    <t xml:space="preserve">5.1</t>
  </si>
  <si>
    <t xml:space="preserve">Мероприятие 1.2.3.1. Проведение мероприятий по ремонту объектов улично-дорожной сети с обеспечением доступности приоритетных объектов и услуг для инвалидов и других маломобильных групп населения</t>
  </si>
  <si>
    <t xml:space="preserve">Начальник отдела контроля за содержанием и эксплуатацией улично-дорожной сети УДИТиС администрации МО ГО "Сыктывкар" А.С.Шаманов</t>
  </si>
  <si>
    <t xml:space="preserve">5.1.1</t>
  </si>
  <si>
    <t xml:space="preserve">Контрольное событие 8. Подписаны акты о приемке выполненных работ с учетом требований по обеспечению доступности приоритетных объектов и услуг  для инвалидов и других маломобильных групп населения при проведении ремонта улично-дорожной сети</t>
  </si>
  <si>
    <t xml:space="preserve">6</t>
  </si>
  <si>
    <t xml:space="preserve">Основное мероприятие 1.2.4. Строительство и реконструкция объектов дорожного хозяйства</t>
  </si>
  <si>
    <t xml:space="preserve">Начальник УДИТиС администрации МО ГО "Сыктывкар" Е.И.Колегов, Заведующий отделом районного хозяйства администрации Эжвинского района МО ГО "Сыктывкар" Л.А. Симоненко, Начальник УАГСиЗ администрации МО ГО "Сыктывкар" Е.В. Мартынова</t>
  </si>
  <si>
    <t xml:space="preserve">6.1</t>
  </si>
  <si>
    <t xml:space="preserve">Мероприятие 1.2.4.1. Обеспечение земельных участков инфраструктурой мкр. Емваль (внутримикрорайонные улицы, проезды и уличное освещение, противопожарное водоснабжение)</t>
  </si>
  <si>
    <r>
      <rPr>
        <sz val="14"/>
        <rFont val="Times New Roman"/>
        <family val="1"/>
        <charset val="204"/>
      </rPr>
      <t xml:space="preserve">Начальник УАГСиЗ администрации МО ГО "Сыктывкар" Е.В.Мартынова;
</t>
    </r>
    <r>
      <rPr>
        <sz val="14"/>
        <color rgb="FF000000"/>
        <rFont val="Times New Roman"/>
        <family val="1"/>
        <charset val="204"/>
      </rPr>
      <t xml:space="preserve">И.о. начальника БУ "УКС МО ГО "Сыктывкар" Е.В. Демина</t>
    </r>
  </si>
  <si>
    <t xml:space="preserve">В 2024 г. заключен контракт на выполнение строительно-монтажных работ по ул. Центральная на 57 133,86 тыс. рублей и оплачен аванс в сумме 13 989,12 тыс. рублей. Срок завершения работ - до 31.10.2025 г. В 2025 г. оплачены выполненные работы в сумме 9 137,72 тыс. рублей.
В 2025 г. заключен договор на подготовку и выдачу ТУ на вынос и переустройство сооружений связи ул. Центральная на 13,33 тыс. рублей. Работы выполнены и оплачены в полном объеме.
В 2025 г. заключен контракт на вынос геодезической разбивочной основы с оформлением технического отчета на 93,0 тыс. рублей. Работы выполнены и оплачены в полном объеме.
В 2025 г. заключен контракт на вынос геодезической разбивочной основы с оформлением технического отчета на 57,5 тыс. рублей. Работы выполнены и оплачены в полном объеме.
В 2025 г. заключен договор на технологическое присоединение к электрическим сетям на 78,13 тыс. рублей и оплачен 100 % аванс.
В 2025 г. заключено соглашение о компенсации освобождения земельного участка вблизи перекрестка улиц Центральная - 5-я линия от объектов электросетевого хозяйствана 1 516,39 тыс. рублей. Оплачен аванс в сумме 909,83 тыс. рублей.
В 2025 г. заключен контракт на авторский надзор за строительством ул. Центральная на 115,33 тыс. рублей. Срок завершения - до 31.10.2025 г.</t>
  </si>
  <si>
    <t xml:space="preserve">6.1.1</t>
  </si>
  <si>
    <t xml:space="preserve">Контрольное событие 9. Подписан акт приемки законченного строительством объекта по ул. Центральная</t>
  </si>
  <si>
    <t xml:space="preserve">Начальник УАГСиЗ администрации МО ГО "Сыктывкар" Е.В.Мартынова;
И.о. начальника БУ "УКС МО ГО "Сыктывкар" Е.В. Демина
</t>
  </si>
  <si>
    <t xml:space="preserve">x</t>
  </si>
  <si>
    <t xml:space="preserve">6.1.2</t>
  </si>
  <si>
    <t xml:space="preserve">Контрольное событие 10. Подписан акт выполненных работ по строительству водопропускного сооружения по ул.7 линия</t>
  </si>
  <si>
    <r>
      <rPr>
        <sz val="14"/>
        <rFont val="Times New Roman"/>
        <family val="1"/>
        <charset val="204"/>
      </rPr>
      <t xml:space="preserve">Начальник УАГСиЗ администрации МО ГО "Сыктывкар" Е.В. Мартынова; </t>
    </r>
    <r>
      <rPr>
        <sz val="14"/>
        <color rgb="FF000000"/>
        <rFont val="Times New Roman"/>
        <family val="1"/>
        <charset val="204"/>
      </rPr>
      <t xml:space="preserve">И.о. начальника БУ "УКС МО ГО "Сыктывкар" Е.В. Демина</t>
    </r>
  </si>
  <si>
    <r>
      <rPr>
        <sz val="14"/>
        <color rgb="FF000000"/>
        <rFont val="Times New Roman"/>
        <family val="1"/>
        <charset val="204"/>
      </rPr>
      <t xml:space="preserve">В 2025 г. заключен договор на подготовку и выдачу ТУ на вынос и переустройство сооружений связи ул. 7-я Линия на 13,33 тыс. рублей. Работы выполнены и оплачены в полном объеме.
В 2025 г. заключен контракт на строительно-монтажные работы по водопропускному сооружению по ул.7 линия на 1 743,98 тыс. рублей (с учетом доп. соглашения). </t>
    </r>
    <r>
      <rPr>
        <b val="true"/>
        <sz val="14"/>
        <color rgb="FF000000"/>
        <rFont val="Times New Roman"/>
        <family val="1"/>
        <charset val="204"/>
      </rPr>
      <t xml:space="preserve">25.06.2025 г. подписан акт выполненных работ. </t>
    </r>
    <r>
      <rPr>
        <sz val="14"/>
        <color rgb="FF000000"/>
        <rFont val="Times New Roman"/>
        <family val="1"/>
        <charset val="204"/>
      </rPr>
      <t xml:space="preserve">30.06.2025 г. работы были выполнены и оплачены в полном объеме.
В 2025 г. заключено соглашение на освобождение земельного участка от объектов электросетевого хозяйства на 283,05 тыс. рублей и оплачен аванс в сумме 122,04 тыс. рублей.</t>
    </r>
  </si>
  <si>
    <t xml:space="preserve">*Мероприятие 1.2.4.2.  Реконструкция моста через р. Емвалька на автомобильной дороге от ул. Лесная до дачного общества "Панель" будет включено в распоряжение администрации МО ГО "Сыктывкар" от 09.04.2025 N 179-р "Об утверждении Плана реализации муниципальной программы МО ГО "Сыктывкар" "Развитие транспортной системы" на 2025 год" </t>
  </si>
  <si>
    <t xml:space="preserve">Мероприятие 1.2.4.2. Реконструкция моста через р. Емвалька на автомобильной дороге от ул. Лесная до дачного общества "Панель"</t>
  </si>
  <si>
    <t xml:space="preserve">Начальник УАГСиЗ администрации МО ГО "Сыктывкар" Е.В. Мартынова; и.о. начальника БУ "УКС МО ГО "Сыктывкар" Е.В. Демина</t>
  </si>
  <si>
    <t xml:space="preserve">7.1</t>
  </si>
  <si>
    <t xml:space="preserve">Контрольное событие 11. Разработка проекта освоения лесов</t>
  </si>
  <si>
    <t xml:space="preserve">В 2025 г. заключен договор на разработку проекта освоения лесов и прохождение государственной экспертизы в порядке, установленном уполномоченным федеральным органом исполнительной власти на 50,0 тыс. рублей. Работы выполнены и оплачены в полном объеме</t>
  </si>
  <si>
    <r>
      <rPr>
        <sz val="14"/>
        <rFont val="Times New Roman"/>
        <family val="1"/>
        <charset val="204"/>
      </rPr>
      <t xml:space="preserve">*Мероприятие 1.2.4.3. </t>
    </r>
    <r>
      <rPr>
        <sz val="14"/>
        <color rgb="FF000000"/>
        <rFont val="Times New Roman"/>
        <family val="1"/>
        <charset val="204"/>
      </rPr>
      <t xml:space="preserve"> Выполнение работ по проведению инженерных изысканий и разработке проектно-сметной и рабочей документации на реконструкцию автомобильной дороги общего пользования местного значения "Сыктывкар - Эжвинский район" будет включено в распоряжение администрации МО ГО "Сыктывкар" от от 09.04.2025 N 179-р "Об утверждении Плана реализации муниципальной программы МО ГО "Сыктывкар" "Развитие транспортной системы" на 2025 год"</t>
    </r>
  </si>
  <si>
    <t xml:space="preserve">Мероприятие 1.2.4.3. Выполнение работ по проведению инженерных изысканий и разработке проектно-сметной и рабочей документации на реконструкцию автомобильной дороги общего пользования местного значения "Сыктывкар - Эжвинский район" </t>
  </si>
  <si>
    <t xml:space="preserve">Заместитель начальника УДИТиС администрации МО ГО "Сыктывкар" Б.Н.Зимин</t>
  </si>
  <si>
    <t xml:space="preserve">Проведена государственная экспертиза  проектной документации и результатов инженерных изысканий, включая проверку достоверности определения сметной стоимости по объекту капитального строительства  "Реконструкция автомобильной дороги общего пользования местного значения "Сыктывкар-Эжвинский район" на участке: начало участка км 10+660, конец участка км 14-550"</t>
  </si>
  <si>
    <t xml:space="preserve">8.1</t>
  </si>
  <si>
    <t xml:space="preserve">Контрольное событие 12. Разработка проекта по объекту "Реконструкция автомобильной дороги общего пользования местного значения "Сыктывкар-Эжвинский район" на участке: начало участка км 10+660, конец участка км 14-550"</t>
  </si>
  <si>
    <t xml:space="preserve">Разработан проект  по объекту "Реконструкция автомобильной дороги общего пользования местного значения "Сыктывкар-Эжвинский район" на участке: начало участка км 10+660, конец участка км 14-550"</t>
  </si>
  <si>
    <r>
      <rPr>
        <sz val="14"/>
        <rFont val="Times New Roman"/>
        <family val="1"/>
        <charset val="204"/>
      </rPr>
      <t xml:space="preserve">*Мероприятие 1.2.4.4. </t>
    </r>
    <r>
      <rPr>
        <sz val="14"/>
        <color rgb="FF000000"/>
        <rFont val="Times New Roman"/>
        <family val="1"/>
        <charset val="204"/>
      </rPr>
      <t xml:space="preserve">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 будет включено в распоряжение администрации МО ГО "Сыктывкар" от от 09.04.2025 N 179-р "Об утверждении Плана реализации муниципальной программы МО ГО "Сыктывкар" "Развитие транспортной системы" на 2025 год"</t>
    </r>
  </si>
  <si>
    <t xml:space="preserve">Мероприятие 1.2.4.4 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t>
  </si>
  <si>
    <t xml:space="preserve">9.1</t>
  </si>
  <si>
    <t xml:space="preserve">Контрольное событие 13. Разработка проектно-сметной  документации на строительство </t>
  </si>
  <si>
    <t xml:space="preserve">Заключен МК №55/2022 от 31.10.2022 на выполнение работ по разработке проектно-сметной документации на строительство автомобильной дороги общего пользования местного значения "Заезд от парковки телецентра в микрорайоне Орбита до границы земельного участка ГУДО РК "Республиканский центр экологического образования (вдоль Октябрьского проспекта)"</t>
  </si>
  <si>
    <t xml:space="preserve">Подпрограмма 2. "Повышение безопасности дорожного движения на территории МО ГО "Сыктывкар"</t>
  </si>
  <si>
    <t xml:space="preserve">Основное мероприятие 2.1.1. Обеспечение надлежащего функционирования объектов регулирования дорожного движения на улично-дорожной сети  </t>
  </si>
  <si>
    <t xml:space="preserve">Мероприятие 2.1.1.1. Содержание светофорных объектов, установка, замена и содержание дорожных знаков и других средств регулирования дорожного движения</t>
  </si>
  <si>
    <t xml:space="preserve">Начальник отдела контроля за содержанием и эксплуатацией улично-дорожной сети УДИТиС администрации МО ГО "Сыктывкар" А.С.Шаманов;
Заведующий отделом районного хозяйства администрации Эжвинского района МО ГО "Сыктывкар" Л.А.Симоненко</t>
  </si>
  <si>
    <t xml:space="preserve">В рамках соглашения о предоставлении из бюджета МО ГО «Сыктывкар» на 2025 год субсидии на частичное возмещение затрат, возникающих в результате содержания (обслуживания) и ремонта объектов улично-дорожной сети, переданных из казны  МО ГО «Сыктывкар» от 28.01.2025 №2</t>
  </si>
  <si>
    <t xml:space="preserve">Контрольное событие 11. Проведены работы по содержанию светофорных объектов, установке, замене и содержанию дорожных знаков и других средств регулирования дорожного движения</t>
  </si>
  <si>
    <t xml:space="preserve">Проведены работы по очистке знаков от снега 100шт., установке новых щитков на сущ.стойку 1 шт, замене стоек дорожных знаков - 1шт., замене щитков дорожных знаков 4 шт., выправке щитков дор.знаков - 5шт. 25.02.2025 02.04.2025(Эжва).                    Установлено дорожных знаков-150 ед.,заменено дорожных знаков — 104 ед. (Сыктывкар)</t>
  </si>
  <si>
    <t xml:space="preserve">Основное мероприятие 2.1.2. Осуществление мероприятий, направленных на совершенствование улично-дорожной сети и организацию движения транспортных средств и пешеходов </t>
  </si>
  <si>
    <t xml:space="preserve">300,00</t>
  </si>
  <si>
    <t xml:space="preserve">Мероприятие 2.1.2.1. Проведение мероприятий, способствующих повышению безопасности дорожного движения</t>
  </si>
  <si>
    <t xml:space="preserve">Заключен МК № 24/2025 на установку перильных ограждений</t>
  </si>
  <si>
    <t xml:space="preserve">Контрольное событие 12. Выполнены работы по установке ограждений, светофорных объектов; модернизации светофорных объектов и др.</t>
  </si>
  <si>
    <t xml:space="preserve">Установлено новое перильное ограждение протяженностью 1244 м.  По ул.Коммунистической</t>
  </si>
  <si>
    <t xml:space="preserve">3.</t>
  </si>
  <si>
    <t xml:space="preserve">Основное мероприятие 2.1.3. Организация работ по нанесению дорожной разметки на улично-дорожной сети </t>
  </si>
  <si>
    <t xml:space="preserve">Начальник УДИТиС администрации МО ГО "Сыктывкар" Е.И.Колегов;
Заведующий отделом районного хозяйства администрации Эжвинского района МО ГО "Сыктывкар" Л.А.Симоненко</t>
  </si>
  <si>
    <t xml:space="preserve">14375,5</t>
  </si>
  <si>
    <t xml:space="preserve">Мероприятие 2.1.3.1. Нанесение дорожной разметки на улично-дорожной сети МО ГО "Сыктывкар"</t>
  </si>
  <si>
    <t xml:space="preserve">Заключено соглашение № 2 от 28.01.2025г. с МКП «Дорожное хозяйства» на частичное возмещение затрат на содержание улично-дорожной сети</t>
  </si>
  <si>
    <t xml:space="preserve">Контрольное событие 13. Подписан акт выполненных работ</t>
  </si>
  <si>
    <t xml:space="preserve">В мае и июне нанесена разметка на объектах улично-дорожной сети  на 17281,7 кв.м</t>
  </si>
  <si>
    <t xml:space="preserve">4.</t>
  </si>
  <si>
    <t xml:space="preserve">Основное мероприятие 2.2.1. Оснащение образовательных организаций оборудованием и материалами, позволяющими в игровой форме формировать навыки безопасного поведения на улично-дорожной сети</t>
  </si>
  <si>
    <t xml:space="preserve">Начальник отдела обеспечения комплексной безопасности Управления дошкольного образования администрации МО ГО «Сыктывкар» Л.Г. Туголуков</t>
  </si>
  <si>
    <t xml:space="preserve">Мероприятие 2.2.1.1. Обследование условий в образовательных учреждениях, необходимых для формирования навыков безопасного поведения на улично-дорожной сети</t>
  </si>
  <si>
    <t xml:space="preserve">58 образовательных организаций оснащены оборудованием и материалами, позволяющими в игровой форме формировать навыки безопасного поведения на улично-дорожной сети</t>
  </si>
  <si>
    <t xml:space="preserve">Контрольное событие 14. Проведены обследования (совместно с ГИБДД)</t>
  </si>
  <si>
    <t xml:space="preserve">Основное мероприятие 2.2.2. Проведение конкурсов и соревнований, направленных на развитие навыков безопасного поведения детей на улице</t>
  </si>
  <si>
    <t xml:space="preserve">Мероприятие 2.2.2.1. Выполнение плана проведения конкурсов и соревнований, направленных на развитие навыков безопасного поведения детей на улице</t>
  </si>
  <si>
    <t xml:space="preserve">С 10.02.2025 по 14.02.2025 г проведено профилактическое мероприятие «Автокресло-детям». В рамках  мероприятия во всех образовательных организациях проведены занятия с воспитанниками, организована совместная работа родительских инициативных групп «Родительский патруль». С 06.03.2025 по 14.03.2025 г. проведено профилактическое мероприятие «Дети и дорога».                                    </t>
  </si>
  <si>
    <t xml:space="preserve">Контрольное событие 15. Утверждены итоги конкурсов и соревнований, направленных на развитие навыков безопасного поведения детей на улице</t>
  </si>
  <si>
    <t xml:space="preserve">В каждой возрастной группе организованы соревнования, конкурсы, профилактические беседы и практические занятия, в т.ч. при участии сотрудников ОГИБДД УМВД России по г.Сыктывкар.                            Профилактические мероприятие\я «Автокресло — детям» и   «Дети и дорога» проведены в 58 образовательных организациях.     </t>
  </si>
  <si>
    <t xml:space="preserve">Подпрограмма 3. "Повышение качества предоставления транспортных услуг на территории МО ГО "Сыктывкар"</t>
  </si>
  <si>
    <t xml:space="preserve">Основное мероприятие 3.1.1.1. Организация муниципальных регулярных перевозок пассажиров и багажа автомобильным транспортом</t>
  </si>
  <si>
    <t xml:space="preserve">Мероприятие 3.1.1.1.1.Осуществление регулярных перевозок по регулируемым тарифам пассажиров и багажа по муниципальным маршрутам</t>
  </si>
  <si>
    <t xml:space="preserve">Заместитель начальника УДИТиС администрации МО ГО "Сыктывкар" Б.Н.Зимин, Заведующий отделом районного хозяйства администрации Эжвинского района МО ГО "Сыктывкар" Л.А.Симоненко</t>
  </si>
  <si>
    <t xml:space="preserve">За 1 полугодие заключено 33муниципальных контракта на перевозки по регулируемым тарифам</t>
  </si>
  <si>
    <t xml:space="preserve">Контрольное событие 16. Выполнены перевозчиками работы, связанные с осуществлением регулярных перевозок по регулируемым тарифам пассажиров и багажа по муниципальным маршрутам</t>
  </si>
  <si>
    <r>
      <rPr>
        <sz val="14"/>
        <color rgb="FF000000"/>
        <rFont val="Times New Roman"/>
        <family val="1"/>
        <charset val="204"/>
      </rPr>
      <t xml:space="preserve">В 1 квартале на территории Сыктывкара </t>
    </r>
    <r>
      <rPr>
        <sz val="14"/>
        <rFont val="Times New Roman"/>
        <family val="1"/>
        <charset val="204"/>
      </rPr>
      <t xml:space="preserve">перевезенных пассажиров составило 5 971,9 тыс. чел., </t>
    </r>
    <r>
      <rPr>
        <sz val="14"/>
        <color rgb="FF000000"/>
        <rFont val="Times New Roman"/>
        <family val="1"/>
        <charset val="204"/>
      </rPr>
      <t xml:space="preserve">в том числе в Эжвинском районе</t>
    </r>
    <r>
      <rPr>
        <sz val="14"/>
        <rFont val="Times New Roman"/>
        <family val="1"/>
        <charset val="204"/>
      </rPr>
      <t xml:space="preserve"> перевезено 231,8 тыс. пассажиров.                    </t>
    </r>
    <r>
      <rPr>
        <sz val="14"/>
        <color rgb="FF000000"/>
        <rFont val="Times New Roman"/>
        <family val="1"/>
        <charset val="204"/>
      </rPr>
      <t xml:space="preserve">Во 2 квартале на территории Сыктывкара количество </t>
    </r>
    <r>
      <rPr>
        <sz val="14"/>
        <rFont val="Times New Roman"/>
        <family val="1"/>
        <charset val="204"/>
      </rPr>
      <t xml:space="preserve">перевезенных пассажиров составило 2834,759 тыс. чел., </t>
    </r>
    <r>
      <rPr>
        <sz val="14"/>
        <color rgb="FF000000"/>
        <rFont val="Times New Roman"/>
        <family val="1"/>
        <charset val="204"/>
      </rPr>
      <t xml:space="preserve">в том числе в Эжвинском районе</t>
    </r>
    <r>
      <rPr>
        <sz val="14"/>
        <rFont val="Times New Roman"/>
        <family val="1"/>
        <charset val="204"/>
      </rPr>
      <t xml:space="preserve"> перевезено 797,1 тыс. пассажиров.</t>
    </r>
  </si>
  <si>
    <t xml:space="preserve">1.1.2</t>
  </si>
  <si>
    <t xml:space="preserve">Контрольное событие 17. Выданы перевозчиками карты маршрутов об осуществлении перевозок</t>
  </si>
  <si>
    <t xml:space="preserve">выполнено в срок</t>
  </si>
  <si>
    <t xml:space="preserve">Заместитель начальника УДИТиС администрации МО ГО "Сыктывкар" Б.Н.Зимин, Заведующий отделом районного хозяйства администрации Эжвинского района МО ГО "Сыктывкар" Л.А.Симоненко
</t>
  </si>
  <si>
    <t xml:space="preserve">по мере необходимости</t>
  </si>
  <si>
    <t xml:space="preserve">За 1 квартал 2025 года выдано 56 карт маршрута.                                                                 За 2 квартал 2025 года выдано 185 карт маршрута.</t>
  </si>
  <si>
    <t xml:space="preserve">1.2</t>
  </si>
  <si>
    <t xml:space="preserve">Мероприятие 3.1.1.1.2. Осуществление перевозок пассажиров и багажа по заказу</t>
  </si>
  <si>
    <t xml:space="preserve">Заключены контракты № 7/2025 от 30.01.2025; № 12/2025 от 28.02.2025 на фрахтование транспортных средств для оказания услуг по перевозке неопределенного круга лиц (Сыктывкар)                                           транспортная работа фрахтования транспортных средств для оказания услуг по перевозке неопределенного круга лиц составила 3328,8 км. (Эжва)</t>
  </si>
  <si>
    <t xml:space="preserve">1.2.1</t>
  </si>
  <si>
    <t xml:space="preserve">Контрольное событие 18. Выполнены перевозчиками работы, связанные с осуществлением перевозок пассажиров и багажа по заказу</t>
  </si>
  <si>
    <t xml:space="preserve">1.2.2</t>
  </si>
  <si>
    <t xml:space="preserve">Контрольное событие 19. Выданы перевозчиками заявки для осуществлении перевозок</t>
  </si>
  <si>
    <t xml:space="preserve">Заявки выдаются по мере необходжимости За 1 полугодие выдано 7 заявок</t>
  </si>
  <si>
    <t xml:space="preserve">2.</t>
  </si>
  <si>
    <t xml:space="preserve">Основное мероприятие 3.2.1. Организация муниципальных перевозок внутренним водным транспортом</t>
  </si>
  <si>
    <t xml:space="preserve">Мероприятие 3.2.1.1. Организация контроля за осуществлением  пассажирских и грузовых перевозок (общественным внутренним водным транспортом) на территории МО ГО "Сыктывкар"</t>
  </si>
  <si>
    <t xml:space="preserve">Принято постановление администрации МО городского округа "Сыктывкар" от 28.04.2025 N 4/1724 "Об утверждении порядка организации пассажирских и грузовых перевозок внутренним водным транспортом в период навигации 2025 года на территории МО ГО "Сыктывкар"</t>
  </si>
  <si>
    <t xml:space="preserve">Контрольное событие 20. Разработан и утвержден порядок организации пассажирских и грузовых перевозок внутренним водным транспортом в период навигации текущего года на территории МО ГО "Сыктывкар"</t>
  </si>
  <si>
    <t xml:space="preserve">Постановление администрации МО ГО "Сыктывкар" от 28.04.2025 № 4/1724 "Об утверждении порядка организации пассажирских и грузовых перевозок внутренним водным транспортом в период навигации 2025 года на территории МО ГО "Сыктывкар"</t>
  </si>
  <si>
    <t xml:space="preserve">2.1.2</t>
  </si>
  <si>
    <t xml:space="preserve">Контрольное событие 21. Организован контроль за соблюдением порядка организации пассажирских и грузовых перевозок внутренним водным транспортом в период текущего года на территории МО ГО "Сыктывкар"</t>
  </si>
  <si>
    <t xml:space="preserve">2.2</t>
  </si>
  <si>
    <t xml:space="preserve">Мероприятие 3.2.1.2. Возмещение недополученных доходов и затрат организациям, осуществляющим перевозку граждан и транспортных средств  на территории МО ГО "Сыктывкар" внутренним водным транспортом</t>
  </si>
  <si>
    <t xml:space="preserve">Принято постановление администрации МО городского округа "Сыктывкар" от 12.05.2025 N 5/1879 "Об утверждении Порядка предоставления в 2025 году субсидии на возмещение недополученных доходов и затрат организациям, осуществляющим перевозки внутренним водным транспортом на территории МО ГО "Сыктывкар"</t>
  </si>
  <si>
    <t xml:space="preserve">2.2.1</t>
  </si>
  <si>
    <t xml:space="preserve">Контрольное событие 22. Подготовлены проекты муниципальных правовых документов в рамках реализации мероприятия</t>
  </si>
  <si>
    <t xml:space="preserve">Заместитель начальника УДИТиС администрации МО ГО "Сыктывкар" Е.С. Исаева</t>
  </si>
  <si>
    <t xml:space="preserve">Утвержден Порядок предоставления в 2025 году субсидии на возмещение недополученных доходов и затрат организациям, осуществляющим перевозки внутренним водным транспортом на территории МО ГО "Сыктывкар"</t>
  </si>
  <si>
    <t xml:space="preserve">2.2.2</t>
  </si>
  <si>
    <t xml:space="preserve">Контрольное событие 23. Предоставлена субсидия на частичное возмещение недополученных доходов и затрат перевозчиков (своевременную проверку предоставленных документов, перечисление средств бюджета МО ГО "Сыктывкар", соблюдение порядка предоставления субсидии)</t>
  </si>
  <si>
    <t xml:space="preserve">3,4 квартал</t>
  </si>
  <si>
    <r>
      <rPr>
        <sz val="14"/>
        <color rgb="FF000000"/>
        <rFont val="Times New Roman"/>
        <family val="1"/>
        <charset val="204"/>
      </rPr>
      <t xml:space="preserve">Заключено соглашение с МКП «Жилкомсервис» от 10.06.2025 №8 «О</t>
    </r>
    <r>
      <rPr>
        <sz val="14"/>
        <rFont val="Times New Roman"/>
        <family val="1"/>
        <charset val="204"/>
      </rPr>
      <t xml:space="preserve"> предоставлении из бюджета МО ГО «Сыктывкар» на 2025 год субсидии на возмещение недополученных доходов и затрат организаций, осуществляющих перевозки внутренним водным транспортом на территории МО ГО «Сыктывкар»</t>
    </r>
  </si>
  <si>
    <t xml:space="preserve">*Основное мероприятие 3.2.2. «Обеспечение устойчивого функционирования объектов водного транспорта» будет включено в распоряжение администрации МО ГО "Сыктывкар" от от 09.04.2025 N 179-р "Об утверждении Плана реализации муниципальной программы МО ГО "Сыктывкар" "Развитие транспортной системы" на 2025 год"</t>
  </si>
  <si>
    <r>
      <rPr>
        <b val="true"/>
        <sz val="14"/>
        <rFont val="Times New Roman"/>
        <family val="1"/>
        <charset val="204"/>
      </rPr>
      <t xml:space="preserve">Основное мероприятие 3.2.2. </t>
    </r>
    <r>
      <rPr>
        <b val="true"/>
        <sz val="14"/>
        <color rgb="FF00000A"/>
        <rFont val="Times New Roman"/>
        <family val="1"/>
        <charset val="204"/>
      </rPr>
      <t xml:space="preserve">Обеспечение устойчивого функционирования объектов водного транспорта</t>
    </r>
  </si>
  <si>
    <t xml:space="preserve">Начальник УДИТиС администрации МО ГО «Сыктывкар» Е.И.Колегов</t>
  </si>
  <si>
    <t xml:space="preserve">Мероприятие 3.2.2.1 Частичное возмещение затрат, возникающих в результате содержания (обслуживания) и ремонта  объектов речного транспорта (в межнавигационный период)</t>
  </si>
  <si>
    <t xml:space="preserve">Заместитель начальника УДИТиС администрации МО ГО «Сыктывкар» Е.С. Исаева</t>
  </si>
  <si>
    <r>
      <rPr>
        <sz val="14"/>
        <color rgb="FF000000"/>
        <rFont val="Times New Roman"/>
        <family val="1"/>
        <charset val="204"/>
      </rPr>
      <t xml:space="preserve">Заключено соглашение с МКП «Жилкомсервис»  № 6 «О</t>
    </r>
    <r>
      <rPr>
        <sz val="14"/>
        <rFont val="Times New Roman"/>
        <family val="1"/>
        <charset val="204"/>
      </rPr>
      <t xml:space="preserve"> предоставлении из бюджета МО ГО «Сыктывкар» на 2025 год субсидии на частичное возмещение затрат, возникающих в результате содержания (обслуживания) и ремонта объектов улично-дорожной сети, ливневой канализации и объектов речного транспорта (в межнавигационный период)</t>
    </r>
    <r>
      <rPr>
        <sz val="14"/>
        <color rgb="FF000000"/>
        <rFont val="Times New Roman"/>
        <family val="1"/>
        <charset val="204"/>
      </rPr>
      <t xml:space="preserve">»</t>
    </r>
  </si>
  <si>
    <t xml:space="preserve">Контрольное событие 26. Предоставлена субсидия на частичное возмещение затрат, возникающих в результате содержания (обслуживания) и ремонта объектов речного транспорта (в межнавигационный период) (своевременная проверка предоставленных документов, перечисление средств бюджета МО ГО «Сыктывкар», соблюдение порядка предоставления субсидии)</t>
  </si>
  <si>
    <t xml:space="preserve">Мероприятие 3.2.2.2 Приобретение речного (водного) транспорта для перевозки пассажиров</t>
  </si>
  <si>
    <t xml:space="preserve">Опубликовано извещение о проведении электронного аукциона на поставку пассажирского судна на воздушной подушке 27.06.2025 г.</t>
  </si>
  <si>
    <t xml:space="preserve">Контрольное событие 27. Приобретен речной (водный) транспорт для перевозки пассажиров</t>
  </si>
  <si>
    <t xml:space="preserve">Подпрограмма 4. "Обеспечение создания условий для реализации муниципальной программы"     </t>
  </si>
  <si>
    <t xml:space="preserve">Первый заместитель руководителя администрации МО ГО "Сыктывкар" А.А. Можегов; Руководитель администрации Эжвинского района МО ГО "Сыктывкар" С.В. Воронин</t>
  </si>
  <si>
    <t xml:space="preserve">22099,9</t>
  </si>
  <si>
    <t xml:space="preserve">Основное мероприятие 4.1.1. Обеспечение функций муниципальных органов, в том числе территориальных органов</t>
  </si>
  <si>
    <t xml:space="preserve"> Начальник УДИТиС администрации МО ГО "Сыктывкар" Е.И.Колегов</t>
  </si>
  <si>
    <t xml:space="preserve">Основное мероприятие 4.1.2. Реализация прочих функций, связанных с муниципальным управлением</t>
  </si>
  <si>
    <t xml:space="preserve">
Начальник УДИТиС администрации МО ГО "Сыктывкар" Е.И.Колегов</t>
  </si>
  <si>
    <t xml:space="preserve">2,4</t>
  </si>
  <si>
    <t xml:space="preserve">Основное мероприятие 5.1.3. Обеспечение деятельности (оказания услуг) муниципальных учреждений (организаций)</t>
  </si>
  <si>
    <t xml:space="preserve">Начальник УЖКХ администрации МО ГО "Сыктывкар" А.Г. Гонтарь; Заместитель руководителя администрации Эжвинского района МО ГО "Сыктывкар" Т.А. Таскаева; Начальник УДИТиС администрации МО ГО "Сыктывкар" А.В. Лозовой</t>
  </si>
  <si>
    <t xml:space="preserve">Показатели муниципальной программы достигнуты</t>
  </si>
  <si>
    <r>
      <rPr>
        <sz val="14"/>
        <rFont val="Times New Roman"/>
        <family val="1"/>
        <charset val="204"/>
      </rPr>
      <t xml:space="preserve">Эффективность реализации муниципальной программы МО ГО "Сыктывкар" "Развитие транспортной системы" за 2 квартал 2025 года </t>
    </r>
    <r>
      <rPr>
        <sz val="14"/>
        <color rgb="FFC9211E"/>
        <rFont val="Times New Roman"/>
        <family val="1"/>
        <charset val="204"/>
      </rPr>
      <t xml:space="preserve">  </t>
    </r>
  </si>
  <si>
    <r>
      <rPr>
        <sz val="14"/>
        <rFont val="Times New Roman"/>
        <family val="1"/>
        <charset val="204"/>
      </rPr>
      <t xml:space="preserve"> Эффективность = Э = ((ВК / К) + (ОС / С)) / 2 x 100 = (5/23)+(762 553/2 008 355,4)/2*100= 29,85 %
Муниципальная программа является </t>
    </r>
    <r>
      <rPr>
        <sz val="14"/>
        <color rgb="FF92D050"/>
        <rFont val="Times New Roman"/>
        <family val="1"/>
        <charset val="204"/>
      </rPr>
      <t xml:space="preserve">эффективной </t>
    </r>
    <r>
      <rPr>
        <sz val="14"/>
        <rFont val="Times New Roman"/>
        <family val="1"/>
        <charset val="204"/>
      </rPr>
      <t xml:space="preserve">по итогам реализации за 2 квартал 2025 года</t>
    </r>
  </si>
  <si>
    <t xml:space="preserve">Квартальная форма Мониторинга реализации муниципальной программы МО ГО "Сыктывкар" "Развитие транспортной системы" на 2023 год   </t>
  </si>
  <si>
    <t xml:space="preserve">Расходы на реализацию основного мероприятия, мероприятия программы, тыс. руб. (за I квартал)</t>
  </si>
  <si>
    <t xml:space="preserve">Эжва</t>
  </si>
  <si>
    <t xml:space="preserve">УДИТиС</t>
  </si>
  <si>
    <t xml:space="preserve">Архитектура</t>
  </si>
  <si>
    <t xml:space="preserve">Начальник УДИТиС администрации МО ГО "Сыктывкар" А.В. Лозовой, Заведующий отделом районного хозяйства администрации Эжвинского района МО ГО "Сыктывкар" Л.А. Симоненко</t>
  </si>
  <si>
    <t xml:space="preserve">Начальник отдела контроля за содержанием и эксплуатацией улично-дорожной сети УДИТиС администрации МО ГО "Сыктывкар" А.А. Цывунин, Заведующий отделом районного хозяйства администрации Эжвинского района МО ГО "Сыктывкар" Л.А. Симоненко</t>
  </si>
  <si>
    <t xml:space="preserve">Контрольное событие 3. Выданы специальные разрешения на движение по автомобильным дорогам тяжеловесного и (или) крупногабаритного транспортного средства по маршрутам, проходящим по автомобильным дорогам местного значения в границах МО ГО "Сыктывкар"</t>
  </si>
  <si>
    <t xml:space="preserve">Начальник отдела контроля за содержанием и эксплуатацией улично-дорожной сети УДИТиС администрации МО ГО "Сыктывкар" А.А. Цывунин</t>
  </si>
  <si>
    <t xml:space="preserve">Контрольное событие 5. Подписаны акты о приемке выполненных работ, отчеты о проведенных мероприятиях</t>
  </si>
  <si>
    <t xml:space="preserve">Контрольное событие 6. Выполнены работы по установке и содержанию понтонных переправ</t>
  </si>
  <si>
    <t xml:space="preserve">Контрольное событие 7. Подписаны акты о приемке выполненных работ по оборудованию и содержанию ледовых переправ </t>
  </si>
  <si>
    <t xml:space="preserve">Основное мероприятие 1.2.2. Приведение в нормативное состояние улично-дорожной сети, в том числе в рамках реализации мероприятий регионального проекта "Дорожная сеть"</t>
  </si>
  <si>
    <t xml:space="preserve">Мероприятие 1.2.2.1. Ремонт объектов улично-дорожной сети, снижение уровня перегрузки и ликвидации мест концентрации дорожно-транспортных происшествий на автомобильных дорогах местного значения и улицах, расположенных на территории городской агломерации г. Сыктывкара</t>
  </si>
  <si>
    <t xml:space="preserve">Начальник УДИТиС администрации МО ГО "Сыктывкар" А.В. Лозовой; Заведующий отделом районного хозяйства администрации Эжвинского района МО ГО "Сыктывкар" Л.А. Симоненко</t>
  </si>
  <si>
    <t xml:space="preserve">Контрольное событие 8. Подписаны акты о приемке выполненных работ по ремонту объектов улично-дорожной сети</t>
  </si>
  <si>
    <t xml:space="preserve">Начальник отдела контроля за содержанием и эксплуатацией улично-дорожной сети УДИТиС администрации МО ГО "Сыктывкар" А.А. Цывунин; Заведующий отделом районного хозяйства администрации Эжвинского района МО ГО "Сыктывкар" Л.А. Симоненко</t>
  </si>
  <si>
    <t xml:space="preserve">Мероприятие 1.2.2.1.2. Подготовка проектной документации по объектам в соответствии с планом по приведению в нормативное состояние (ремонт) и благоустройству объектов улично-дорожной сети МО ГО "Сыктывкар"</t>
  </si>
  <si>
    <t xml:space="preserve">Контрольное событие 9. Подписаны акты об оказании услуг по разработке проектной документации по объектам в соответствии с планом по приведению в нормативное состояние (ремонт) и благоустройству объектов улично-дорожной сети МО ГО "Сыктывкар"</t>
  </si>
  <si>
    <t xml:space="preserve">Начальник УДИТиС администрации МО ГО "Сыктывкар" А.В. Лозовой</t>
  </si>
  <si>
    <t xml:space="preserve">Контрольное событие 10. Подписаны акты о приемке выполненных работ с учетом требований по обеспечению доступности приоритетных объектов и услуг  для инвалидов и других маломобильных групп населения при проведении ремонта улично-дорожной сети</t>
  </si>
  <si>
    <t xml:space="preserve">Заведующий отделом районного хозяйства администрации Эжвинского района МО ГО "Сыктывкар" Л.А. Симоненко, Начальник УАГСиЗ администрации МО ГО "Сыктывкар" Е.В. Мартынова</t>
  </si>
  <si>
    <t xml:space="preserve">Мероприятие 1.2.4.1. Реконструкция моста через р. Емвалька на автомобильной дороге от ул. Лесная до дачного общества "Панель"</t>
  </si>
  <si>
    <t xml:space="preserve">Начальник УАГСиЗ администрации МО ГО "Сыктывкар" Е.В. Мартынова; Начальник БУ "УКС МО ГО "Сыктывкар" А.А. Пытова</t>
  </si>
  <si>
    <t xml:space="preserve">Контрольное событие 11. Разработана проектно-сметная и рабочая документация с получением положительного заключения государственной экспертизы по объекту </t>
  </si>
  <si>
    <t xml:space="preserve">Мероприятие 1.2.4.2. Реконструкция улично-дорожной сети мкр. Ягкар п.г.т. Верхняя Максаковка г. Сыктывкар</t>
  </si>
  <si>
    <t xml:space="preserve">Контрольное событие 12. Выполнение строительно-монтажных работ участков улиц 7-я линия и 4-я Белоборская</t>
  </si>
  <si>
    <t xml:space="preserve">Мероприятие 1.2.4.3. Строительство подъездной дороги от ул.Весенняя до территории школы по адресу ул. 1-я линия, 4, мкр. Емваль Эжвинского района г. Сыктывкар, Республики Коми</t>
  </si>
  <si>
    <t xml:space="preserve">Всего</t>
  </si>
  <si>
    <t xml:space="preserve">Контрольное событие 13. Разработана и утверждена проектно-сметная документации для строительства нового участка дороги от территории школы до ул. Емвальская</t>
  </si>
  <si>
    <t xml:space="preserve">Контрольное событие 14. Разработана и утверждена проектно-сметная документации для реконструкции участка ул. Емвальская от ул. Весенняя до съезда к школе</t>
  </si>
  <si>
    <t xml:space="preserve">Контрольное событие 15. Выполнены строительно-монтажные работы по реконструкции подъездной дороги от ул. Весенняя до съезда к школе и строительству нового участка дороги от территории школы до ул. Емвальская</t>
  </si>
  <si>
    <t xml:space="preserve">Мероприятие 1.2.4.4. Строительство мостового сооружения в м. Алешино</t>
  </si>
  <si>
    <t xml:space="preserve">Контрольное событие 16. Разработана проектно-сметной и рабочая документация и получено положительное заключение государственной экспертизы по объекту</t>
  </si>
  <si>
    <t xml:space="preserve">Мероприятие 1.2.4.5. Обеспечение земельных участков инфраструктурой мкр. Емваль (внутримикрорайонные улицы, проезды и уличное освещение, противопожарное водоснабжение)</t>
  </si>
  <si>
    <r>
      <rPr>
        <sz val="12"/>
        <rFont val="Times New Roman"/>
        <family val="1"/>
        <charset val="204"/>
      </rPr>
      <t xml:space="preserve">Контрольное событие 17. </t>
    </r>
    <r>
      <rPr>
        <sz val="12"/>
        <color rgb="FF000000"/>
        <rFont val="Times New Roman"/>
        <family val="1"/>
        <charset val="204"/>
      </rPr>
      <t xml:space="preserve">Выполнены строительно-монтажные работы по строительству ул. 1-я Линия</t>
    </r>
  </si>
  <si>
    <r>
      <rPr>
        <sz val="12"/>
        <rFont val="Times New Roman"/>
        <family val="1"/>
        <charset val="204"/>
      </rPr>
      <t xml:space="preserve">Мероприятие 1.2.4.6. </t>
    </r>
    <r>
      <rPr>
        <sz val="12"/>
        <color rgb="FF000000"/>
        <rFont val="Times New Roman"/>
        <family val="1"/>
        <charset val="204"/>
      </rPr>
      <t xml:space="preserve">Квартал малоэтажной застройки м. Кочпон и м. Чит (1-я очередь): Подъездная дорога с асфальтобетонным покрытием к кварталу застройки (дорога, тротуары, освещение, ливневая канализация) </t>
    </r>
  </si>
  <si>
    <t xml:space="preserve">Контрольное событие 18. Выполнены строительно-монтажные работы по обустройству первого заезда (примыкания) от ул. Пермской к улице 65-летия Победы</t>
  </si>
  <si>
    <t xml:space="preserve">Мероприятие 1.2.4.7. Строительство автостоянки в районе дома № 65 по ул. Советская, в т.ч. ПИР</t>
  </si>
  <si>
    <r>
      <rPr>
        <sz val="12"/>
        <rFont val="Times New Roman"/>
        <family val="1"/>
        <charset val="204"/>
      </rPr>
      <t xml:space="preserve">Контрольное событие 19. </t>
    </r>
    <r>
      <rPr>
        <sz val="12"/>
        <color rgb="FF000000"/>
        <rFont val="Times New Roman"/>
        <family val="1"/>
        <charset val="204"/>
      </rPr>
      <t xml:space="preserve">Выполнены строительно-монтажные работы по объекту</t>
    </r>
  </si>
  <si>
    <t xml:space="preserve">Мероприятие 1.2.4.8. Реконструкция улицы Лесной от пересечения с улицей Островского до пересечения с автодорогой от ул. Лесной до дачного общества "Панель" и автодороги от ул. Лесной до дачного общества "Панель"</t>
  </si>
  <si>
    <t xml:space="preserve">Заведующий отделом районного хозяйства администрации Эжвинского района МО ГО "Сыктывкар" Л.А. Симоненко</t>
  </si>
  <si>
    <t xml:space="preserve">Контрольное событие 20. Строительно-монтажные работы по объекту выполнены в полном объеме, в соответствии с разработанной проектной документацией и заключенным контрактом</t>
  </si>
  <si>
    <t xml:space="preserve">Мероприятие 1.2.4.9. Реконструкция автодороги "Сыктывкар - Эжвинский район", на участке от моста через р. Човью до ул. Славы г. Сыктывкара</t>
  </si>
  <si>
    <t xml:space="preserve">Контрольное событие 21. Разработана проектно-сметной и рабочая документации и получено положительное заключение государственной экспертизы по объекту</t>
  </si>
  <si>
    <t xml:space="preserve">Основное мероприятие 1.2.5. Инициативные проекты</t>
  </si>
  <si>
    <t xml:space="preserve">Мероприятие 1.2.5.1. Выполнение работ по реализации народных проектов (наказов избирателей)</t>
  </si>
  <si>
    <t xml:space="preserve">Контрольное событие 22. Выполнены работы</t>
  </si>
  <si>
    <t xml:space="preserve">1133,2</t>
  </si>
  <si>
    <t xml:space="preserve">Контрольное событие 23. Проведены работы по содержанию светофорных объектов, установке, замене и содержанию дорожных знаков и других средств регулирования дорожного движения</t>
  </si>
  <si>
    <t xml:space="preserve">Контрольное событие 24. Выполнены работы по установке искусственных неровностей для принудительного снижения скорости движения транспортных средств, ограждений, светофорных объектов; переоборудованию пешеходных переходов, существующих остановочных комплексов; модернизации светофорных объектов и др.</t>
  </si>
  <si>
    <t xml:space="preserve">1675,5</t>
  </si>
  <si>
    <t xml:space="preserve">Контрольное событие 25. Выполнены работы по нанесению дорожной разметки на улично-дорожной сети МО ГО "Сыктывкар"</t>
  </si>
  <si>
    <r>
      <rPr>
        <sz val="12"/>
        <rFont val="Times New Roman"/>
        <family val="1"/>
        <charset val="204"/>
      </rPr>
      <t xml:space="preserve">Начальник Управления образования администрации МО ГО "Сыктывкар" </t>
    </r>
    <r>
      <rPr>
        <sz val="12"/>
        <color rgb="FFFF0000"/>
        <rFont val="Times New Roman"/>
        <family val="1"/>
        <charset val="204"/>
      </rPr>
      <t xml:space="preserve">О.Ю. Бригида</t>
    </r>
  </si>
  <si>
    <t xml:space="preserve">Консультант Управления образования администрации МО ГО "Сыктывкар" К.А. Филимонов</t>
  </si>
  <si>
    <t xml:space="preserve">Контрольное событие 26. Проведены обследования (совместно с ГИБДД)</t>
  </si>
  <si>
    <t xml:space="preserve">Начальник Управления образования администрации МО ГО "Сыктывкар" О.Ю. Бригида</t>
  </si>
  <si>
    <t xml:space="preserve">Консультант Управления образования администрации МО ГО "Сыктывкар" К.А. Филимонов, директор МУ "ИМЦ" И.Н. Гузь</t>
  </si>
  <si>
    <t xml:space="preserve">Контрольное событие 27. Утверждены итоги конкурсов и соревнований, направленных на развитие навыков безопасного поведения детей на улице</t>
  </si>
  <si>
    <t xml:space="preserve">Консультант Управления образования администрации МО ГО "Сыктывкар" К.А. Филимонов, директор МУ "ИМЦ"  И.Н. Гузь</t>
  </si>
  <si>
    <t xml:space="preserve">Первый заместитель руководителя администрации МО ГО "Сыктывкар" А.А. Можегов,  Руководитель администрации Эжвинского района МО ГО "Сыктывкар" С.В. Воронин</t>
  </si>
  <si>
    <t xml:space="preserve">Основное мероприятие 3.1.1. Организация муниципальных регулярных перевозок пассажиров и багажа автомобильным транспортом</t>
  </si>
  <si>
    <t xml:space="preserve">Мероприятие 3.1.1.1. Осуществление регулярных перевозок по регулируемым тарифам пассажиров и багажа по муниципальным маршрутам</t>
  </si>
  <si>
    <t xml:space="preserve">Заместитель начальника УДИТиС администрации МО ГО "Сыктывкар" О.С. Южаков, Заведующий отделом районного хозяйства администрации Эжвинского района МО ГО "Сыктывкар" Л.А. Симоненко</t>
  </si>
  <si>
    <t xml:space="preserve">Контрольное событие 28. Выполнены перевозчиками работы, связанные с осуществлением регулярных перевозок по регулируемым тарифам пассажиров и багажа по муниципальным маршрутам</t>
  </si>
  <si>
    <t xml:space="preserve">Контрольное событие 29. Выданы перевозчиками свидетельства, карты маршрутов об осуществлении перевозок</t>
  </si>
  <si>
    <t xml:space="preserve">Мероприятие 3.1.1.2. Частичная компенсация затрат по уплате лизинговых (сублизинговых) платежей за автобусы на газомоторном топливе, оборудованные для перевозки маломобильных групп населения и получаемые организациями автомобильного транспорта по договорам финансовой аренды (лизинга, сублизинга)</t>
  </si>
  <si>
    <t xml:space="preserve">Заместитель начальника УДИТиС администрации МО ГО "Сыктывкар" О.С. Южаков</t>
  </si>
  <si>
    <t xml:space="preserve">Контрольное событие 30. Подготовлены проекты муниципальных правовых документов в рамках реализации мероприятия при поступлении средств из республиканского бюджета Республики Коми</t>
  </si>
  <si>
    <t xml:space="preserve">Контрольное событие 31. Предоставлена субсидия на частичное возмещение недополученных доходов и затрат перевозчиков (своевременную проверку предоставленных документов, перечисление средств бюджета МО ГО "Сыктывкар", соблюдение порядка предоставления субсидии)</t>
  </si>
  <si>
    <t xml:space="preserve">Основное мероприятие 3.1.2. Содействие энергосбережению и повышению энергетической эффективности</t>
  </si>
  <si>
    <t xml:space="preserve">Мероприятие 3.1.2.1. Использование при осуществлении регулярных перевозок по регулируемым тарифам пассажиров и багажа по муниципальным маршрутам  автобусов на газомоторном топливе (в том числе приспособленных для перевозки маломобильных групп населения)</t>
  </si>
  <si>
    <t xml:space="preserve">Контрольное событие 32. Предоставлен документ Перевозчиком, осуществляющим регулярные перевозки по регулируемым тарифам пассажиров и багажа по муниципальным маршрутам, об использовании не менее 20 ед. автобусов на газомоторном топливе (в том числе приспособленных для перевозки маломобильных групп населения)</t>
  </si>
  <si>
    <t xml:space="preserve"> Начальник УДИТиС администрации МО ГО "Сыктывкар" А.В. Лозовой</t>
  </si>
  <si>
    <t xml:space="preserve">Мероприятие 3.2.2.1. Организация контроля за осуществлением  пассажирских и грузовых перевозок (общественным внутренним водным транспортом) на территории МО ГО "Сыктывкар"</t>
  </si>
  <si>
    <t xml:space="preserve">Контрольное событие 33. Разработан и утвержден порядок организации пассажирских и грузовых перевозок внутренним водным транспортом в период навигации текущего года на территории МО ГО "Сыктывкар"</t>
  </si>
  <si>
    <t xml:space="preserve">Контрольное событие 34. Организован контроль за соблюдением порядка организации пассажирских и грузовых перевозок внутренним водным транспортом в период текущего года на территории МО ГО "Сыктывкар"</t>
  </si>
  <si>
    <t xml:space="preserve">Мероприятие 3.2.2.2. Возмещение недополученных доходов и затрат организациям, осуществляющим перевозку граждан и транспортных средств  на территории МО ГО "Сыктывкар" внутренним водным транспортом</t>
  </si>
  <si>
    <t xml:space="preserve">Контрольное событие 35. Подготовлены проекты муниципальных правовых документов в рамках реализации мероприятия</t>
  </si>
  <si>
    <t xml:space="preserve">Контрольное событие 36. Предоставлена субсидия на частичное возмещение недополученных доходов и затрат перевозчиков (своевременную проверку предоставленных документов, перечисление средств бюджета МО ГО "Сыктывкар", соблюдение порядка предоставления субсидии)</t>
  </si>
  <si>
    <t xml:space="preserve"> Заместитель руководителя администрации Эжвинского района МО ГО "Сыктывкар" Т.А. Таскаева; Начальник УДИТиС администрации МО ГО "Сыктывкар" А.В. Лозовой</t>
  </si>
  <si>
    <t xml:space="preserve">Муниципальная программа МО ГО "Сыктывкар" "Развитие транспортной системы" (ИТОГО)</t>
  </si>
  <si>
    <t xml:space="preserve">119123,40</t>
  </si>
  <si>
    <t xml:space="preserve">50491,80</t>
  </si>
  <si>
    <t xml:space="preserve">68631,60</t>
  </si>
  <si>
    <t xml:space="preserve">Э = ((ВМ / М) + (ВК / К) + (ОС / С)) / 3 x 100, (где Э — эффективность; ВМ - выполненные мероприятия в отчетном периоде; М - мероприятия, включенные в план реализации муниципальной программы, всего в отчетном периоде; ВК - выполненные контрольные события за отчетный квартал; К — контрольные события, включенные в план реализации муниципальной программы, всего в отчетном периоде; ОС - объем освоенных денежных средств за отчетный квартал; С - общий объем средств, предусмотренный на реализацию муниципальной программы на текущий год.)</t>
  </si>
  <si>
    <t xml:space="preserve">Расходы на реализацию основного мероприятия, мероприятия программы, тыс. руб.  (за I квартал)</t>
  </si>
  <si>
    <t xml:space="preserve">107370</t>
  </si>
  <si>
    <t xml:space="preserve">6000</t>
  </si>
  <si>
    <t xml:space="preserve">19000</t>
  </si>
  <si>
    <t xml:space="preserve">31639,2</t>
  </si>
  <si>
    <t xml:space="preserve">22278,7</t>
  </si>
  <si>
    <t xml:space="preserve">7452,10</t>
  </si>
  <si>
    <t xml:space="preserve">107370,00</t>
  </si>
  <si>
    <t xml:space="preserve">375052,20</t>
  </si>
  <si>
    <t xml:space="preserve">13913,7</t>
  </si>
  <si>
    <t xml:space="preserve">342450,20</t>
  </si>
  <si>
    <t xml:space="preserve">12000</t>
  </si>
  <si>
    <t xml:space="preserve">4000</t>
  </si>
  <si>
    <t xml:space="preserve">2618,30</t>
  </si>
  <si>
    <t xml:space="preserve">558,90</t>
  </si>
  <si>
    <t xml:space="preserve">2129,40</t>
  </si>
  <si>
    <t xml:space="preserve">23429,40</t>
  </si>
  <si>
    <t xml:space="preserve">339508,20</t>
  </si>
  <si>
    <t xml:space="preserve">3429,40</t>
  </si>
  <si>
    <t xml:space="preserve">20000</t>
  </si>
  <si>
    <t xml:space="preserve">9157,60</t>
  </si>
  <si>
    <t xml:space="preserve">9866,70</t>
  </si>
  <si>
    <t xml:space="preserve">5500,0 Подъезд к с/т м.Дырнос</t>
  </si>
  <si>
    <t xml:space="preserve">11500</t>
  </si>
  <si>
    <t xml:space="preserve">12700</t>
  </si>
  <si>
    <t xml:space="preserve">69 182,0</t>
  </si>
  <si>
    <t xml:space="preserve">40000,00</t>
  </si>
  <si>
    <t xml:space="preserve">22 097,5</t>
  </si>
  <si>
    <t xml:space="preserve">1048340,90</t>
  </si>
  <si>
    <t xml:space="preserve">423162,8</t>
  </si>
  <si>
    <t xml:space="preserve">625178,10</t>
  </si>
</sst>
</file>

<file path=xl/styles.xml><?xml version="1.0" encoding="utf-8"?>
<styleSheet xmlns="http://schemas.openxmlformats.org/spreadsheetml/2006/main">
  <numFmts count="15">
    <numFmt numFmtId="164" formatCode="General"/>
    <numFmt numFmtId="165" formatCode="#,##0.00000"/>
    <numFmt numFmtId="166" formatCode="#,##0.0"/>
    <numFmt numFmtId="167" formatCode="#,##0.0&quot;   &quot;"/>
    <numFmt numFmtId="168" formatCode="0"/>
    <numFmt numFmtId="169" formatCode="@"/>
    <numFmt numFmtId="170" formatCode="dd/mm/yyyy"/>
    <numFmt numFmtId="171" formatCode="#,##0.00"/>
    <numFmt numFmtId="172" formatCode="_-* #,##0.00_р_._-;\-* #,##0.00_р_._-;_-* \-??_р_._-;_-@_-"/>
    <numFmt numFmtId="173" formatCode="0.00"/>
    <numFmt numFmtId="174" formatCode="dd/mm/yy"/>
    <numFmt numFmtId="175" formatCode="#,##0.0000"/>
    <numFmt numFmtId="176" formatCode="#,###.00"/>
    <numFmt numFmtId="177" formatCode="\ * #,##0.00&quot;    &quot;;\-* #,##0.00&quot;    &quot;;\ * \-#&quot;    &quot;;\ @\ "/>
    <numFmt numFmtId="178" formatCode="General"/>
  </numFmts>
  <fonts count="29">
    <font>
      <sz val="11"/>
      <color rgb="FF000000"/>
      <name val="Calibri"/>
      <family val="0"/>
      <charset val="204"/>
    </font>
    <font>
      <sz val="10"/>
      <name val="Arial"/>
      <family val="0"/>
      <charset val="204"/>
    </font>
    <font>
      <sz val="10"/>
      <name val="Arial"/>
      <family val="0"/>
      <charset val="204"/>
    </font>
    <font>
      <sz val="10"/>
      <name val="Arial"/>
      <family val="0"/>
      <charset val="204"/>
    </font>
    <font>
      <b val="true"/>
      <sz val="11"/>
      <color rgb="FF000000"/>
      <name val="Arial"/>
      <family val="2"/>
      <charset val="204"/>
    </font>
    <font>
      <b val="true"/>
      <sz val="10"/>
      <color rgb="FF000000"/>
      <name val="Arial"/>
      <family val="2"/>
      <charset val="204"/>
    </font>
    <font>
      <sz val="10"/>
      <name val="Arial Cyr"/>
      <family val="0"/>
      <charset val="204"/>
    </font>
    <font>
      <sz val="11"/>
      <color rgb="FF000000"/>
      <name val="Calibri"/>
      <family val="2"/>
      <charset val="204"/>
    </font>
    <font>
      <sz val="12"/>
      <name val="Times New Roman"/>
      <family val="1"/>
      <charset val="204"/>
    </font>
    <font>
      <sz val="13"/>
      <name val="Times New Roman"/>
      <family val="1"/>
      <charset val="204"/>
    </font>
    <font>
      <sz val="11"/>
      <color rgb="FF000000"/>
      <name val="Times New Roman"/>
      <family val="1"/>
      <charset val="204"/>
    </font>
    <font>
      <sz val="14"/>
      <color rgb="FF000000"/>
      <name val="Times New Roman"/>
      <family val="1"/>
      <charset val="204"/>
    </font>
    <font>
      <b val="true"/>
      <sz val="14"/>
      <color rgb="FF000000"/>
      <name val="Times New Roman"/>
      <family val="1"/>
      <charset val="204"/>
    </font>
    <font>
      <b val="true"/>
      <sz val="12"/>
      <name val="Times New Roman"/>
      <family val="1"/>
      <charset val="204"/>
    </font>
    <font>
      <sz val="14"/>
      <name val="Times New Roman"/>
      <family val="1"/>
      <charset val="204"/>
    </font>
    <font>
      <b val="true"/>
      <sz val="14"/>
      <name val="Times New Roman"/>
      <family val="1"/>
      <charset val="204"/>
    </font>
    <font>
      <sz val="12"/>
      <color rgb="FF000000"/>
      <name val="Times New Roman"/>
      <family val="1"/>
      <charset val="204"/>
    </font>
    <font>
      <b val="true"/>
      <sz val="12"/>
      <color rgb="FF000000"/>
      <name val="Times New Roman"/>
      <family val="1"/>
      <charset val="204"/>
    </font>
    <font>
      <b val="true"/>
      <sz val="14"/>
      <color rgb="FF00000A"/>
      <name val="Times New Roman"/>
      <family val="1"/>
      <charset val="204"/>
    </font>
    <font>
      <strike val="true"/>
      <sz val="14"/>
      <color rgb="FFFF0000"/>
      <name val="Times New Roman"/>
      <family val="1"/>
      <charset val="204"/>
    </font>
    <font>
      <sz val="14"/>
      <color rgb="FFC9211E"/>
      <name val="Times New Roman"/>
      <family val="1"/>
      <charset val="204"/>
    </font>
    <font>
      <sz val="14"/>
      <color rgb="FF92D050"/>
      <name val="Times New Roman"/>
      <family val="1"/>
      <charset val="204"/>
    </font>
    <font>
      <b val="true"/>
      <sz val="13"/>
      <name val="Times New Roman"/>
      <family val="1"/>
      <charset val="204"/>
    </font>
    <font>
      <b val="true"/>
      <sz val="11"/>
      <color rgb="FF000000"/>
      <name val="Times New Roman"/>
      <family val="1"/>
      <charset val="204"/>
    </font>
    <font>
      <sz val="10"/>
      <name val="Arial"/>
      <family val="2"/>
      <charset val="204"/>
    </font>
    <font>
      <b val="true"/>
      <sz val="12"/>
      <color rgb="FF1E1C11"/>
      <name val="Times New Roman"/>
      <family val="1"/>
      <charset val="204"/>
    </font>
    <font>
      <sz val="12"/>
      <color rgb="FFFF0000"/>
      <name val="Times New Roman"/>
      <family val="1"/>
      <charset val="204"/>
    </font>
    <font>
      <strike val="true"/>
      <sz val="12"/>
      <color rgb="FFFF0000"/>
      <name val="Times New Roman"/>
      <family val="1"/>
      <charset val="204"/>
    </font>
    <font>
      <b val="true"/>
      <strike val="true"/>
      <sz val="12"/>
      <color rgb="FFFF0000"/>
      <name val="Times New Roman"/>
      <family val="1"/>
      <charset val="204"/>
    </font>
  </fonts>
  <fills count="20">
    <fill>
      <patternFill patternType="none"/>
    </fill>
    <fill>
      <patternFill patternType="gray125"/>
    </fill>
    <fill>
      <patternFill patternType="solid">
        <fgColor rgb="FFB9CDE5"/>
        <bgColor rgb="FFCCC1DA"/>
      </patternFill>
    </fill>
    <fill>
      <patternFill patternType="solid">
        <fgColor rgb="FFDCE6F2"/>
        <bgColor rgb="FFDDDDDD"/>
      </patternFill>
    </fill>
    <fill>
      <patternFill patternType="solid">
        <fgColor rgb="FFF1F5F9"/>
        <bgColor rgb="FFFFFFFF"/>
      </patternFill>
    </fill>
    <fill>
      <patternFill patternType="solid">
        <fgColor rgb="FFFFFF00"/>
        <bgColor rgb="FFBBE33D"/>
      </patternFill>
    </fill>
    <fill>
      <patternFill patternType="solid">
        <fgColor rgb="FFCCC1DA"/>
        <bgColor rgb="FFE0C2CD"/>
      </patternFill>
    </fill>
    <fill>
      <patternFill patternType="solid">
        <fgColor rgb="FFE6B9B8"/>
        <bgColor rgb="FFE0C2CD"/>
      </patternFill>
    </fill>
    <fill>
      <patternFill patternType="solid">
        <fgColor rgb="FFFFFFFF"/>
        <bgColor rgb="FFF1F5F9"/>
      </patternFill>
    </fill>
    <fill>
      <patternFill patternType="solid">
        <fgColor rgb="FFBBE33D"/>
        <bgColor rgb="FF92D050"/>
      </patternFill>
    </fill>
    <fill>
      <patternFill patternType="solid">
        <fgColor rgb="FFFFA6A6"/>
        <bgColor rgb="FFE6B9B8"/>
      </patternFill>
    </fill>
    <fill>
      <patternFill patternType="solid">
        <fgColor rgb="FF81D41A"/>
        <bgColor rgb="FF92D050"/>
      </patternFill>
    </fill>
    <fill>
      <patternFill patternType="solid">
        <fgColor rgb="FFFFC000"/>
        <bgColor rgb="FFFF972F"/>
      </patternFill>
    </fill>
    <fill>
      <patternFill patternType="solid">
        <fgColor theme="9" tint="0.5998"/>
        <bgColor rgb="FFFFE994"/>
      </patternFill>
    </fill>
    <fill>
      <patternFill patternType="solid">
        <fgColor rgb="FFFF972F"/>
        <bgColor rgb="FFFFC000"/>
      </patternFill>
    </fill>
    <fill>
      <patternFill patternType="solid">
        <fgColor rgb="FFE0C2CD"/>
        <bgColor rgb="FFE6B9B8"/>
      </patternFill>
    </fill>
    <fill>
      <patternFill patternType="solid">
        <fgColor theme="5" tint="0.3998"/>
        <bgColor rgb="FFFFA6A6"/>
      </patternFill>
    </fill>
    <fill>
      <patternFill patternType="solid">
        <fgColor rgb="FFFFE994"/>
        <bgColor rgb="FFFCD5B5"/>
      </patternFill>
    </fill>
    <fill>
      <patternFill patternType="solid">
        <fgColor rgb="FF729FCF"/>
        <bgColor rgb="FF95B3D7"/>
      </patternFill>
    </fill>
    <fill>
      <patternFill patternType="solid">
        <fgColor rgb="FFDDDDDD"/>
        <bgColor rgb="FFD9D9D9"/>
      </patternFill>
    </fill>
  </fills>
  <borders count="12">
    <border diagonalUp="false" diagonalDown="false">
      <left/>
      <right/>
      <top/>
      <bottom/>
      <diagonal/>
    </border>
    <border diagonalUp="false" diagonalDown="false">
      <left/>
      <right/>
      <top/>
      <bottom style="medium">
        <color rgb="FF95B3D7"/>
      </bottom>
      <diagonal/>
    </border>
    <border diagonalUp="false" diagonalDown="false">
      <left style="thin">
        <color rgb="FFD9D9D9"/>
      </left>
      <right style="thin">
        <color rgb="FFD9D9D9"/>
      </right>
      <top/>
      <bottom style="thin">
        <color rgb="FFB9CDE5"/>
      </bottom>
      <diagonal/>
    </border>
    <border diagonalUp="false" diagonalDown="false">
      <left style="thin">
        <color rgb="FFD9D9D9"/>
      </left>
      <right style="thin">
        <color rgb="FFD9D9D9"/>
      </right>
      <top/>
      <bottom style="thin">
        <color rgb="FFD9D9D9"/>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hair"/>
      <right/>
      <top style="hair"/>
      <bottom/>
      <diagonal/>
    </border>
    <border diagonalUp="false" diagonalDown="false">
      <left/>
      <right style="thin"/>
      <top style="thin"/>
      <bottom style="thin"/>
      <diagonal/>
    </border>
    <border diagonalUp="false" diagonalDown="false">
      <left/>
      <right/>
      <top/>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hair"/>
      <right style="hair"/>
      <top style="hair"/>
      <bottom style="thin"/>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0"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1" applyFont="true" applyBorder="true" applyAlignment="true" applyProtection="true">
      <alignment horizontal="left" vertical="top" textRotation="0" wrapText="true" indent="0" shrinkToFit="false"/>
      <protection locked="true" hidden="false"/>
    </xf>
    <xf numFmtId="164" fontId="5" fillId="3" borderId="2" applyFont="true" applyBorder="true" applyAlignment="true" applyProtection="true">
      <alignment horizontal="left" vertical="top" textRotation="0" wrapText="true" indent="0" shrinkToFit="false"/>
      <protection locked="true" hidden="false"/>
    </xf>
    <xf numFmtId="164" fontId="5" fillId="4" borderId="3" applyFont="true" applyBorder="true" applyAlignment="true" applyProtection="true">
      <alignment horizontal="left" vertical="top" textRotation="0" wrapText="true" indent="0" shrinkToFit="false"/>
      <protection locked="true" hidden="false"/>
    </xf>
    <xf numFmtId="165" fontId="4" fillId="2" borderId="1" applyFont="true" applyBorder="true" applyAlignment="true" applyProtection="true">
      <alignment horizontal="right" vertical="top" textRotation="0" wrapText="true" indent="0" shrinkToFit="true"/>
      <protection locked="true" hidden="false"/>
    </xf>
    <xf numFmtId="165" fontId="5" fillId="3" borderId="2" applyFont="true" applyBorder="true" applyAlignment="true" applyProtection="true">
      <alignment horizontal="right" vertical="top" textRotation="0" wrapText="false" indent="0" shrinkToFit="true"/>
      <protection locked="true" hidden="false"/>
    </xf>
    <xf numFmtId="165" fontId="5" fillId="4" borderId="3" applyFont="true" applyBorder="true" applyAlignment="true" applyProtection="true">
      <alignment horizontal="right" vertical="top" textRotation="0" wrapText="false" indent="0" shrinkToFit="tru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cellStyleXfs>
  <cellXfs count="4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top" textRotation="0" wrapText="false" indent="0" shrinkToFit="false"/>
      <protection locked="true" hidden="false"/>
    </xf>
    <xf numFmtId="164" fontId="9"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top" textRotation="0" wrapText="false" indent="0" shrinkToFit="false"/>
      <protection locked="true" hidden="false"/>
    </xf>
    <xf numFmtId="166" fontId="8" fillId="0" borderId="0" xfId="0" applyFont="true" applyBorder="false" applyAlignment="true" applyProtection="true">
      <alignment horizontal="left" vertical="top" textRotation="0" wrapText="false" indent="0" shrinkToFit="false"/>
      <protection locked="true" hidden="false"/>
    </xf>
    <xf numFmtId="166" fontId="8" fillId="0" borderId="0" xfId="0" applyFont="true" applyBorder="false" applyAlignment="true" applyProtection="true">
      <alignment horizontal="center" vertical="top" textRotation="0" wrapText="false" indent="0" shrinkToFit="false"/>
      <protection locked="true" hidden="false"/>
    </xf>
    <xf numFmtId="167" fontId="8" fillId="5" borderId="0" xfId="0" applyFont="true" applyBorder="false" applyAlignment="true" applyProtection="true">
      <alignment horizontal="left" vertical="top" textRotation="0" wrapText="false" indent="0" shrinkToFit="false"/>
      <protection locked="true" hidden="false"/>
    </xf>
    <xf numFmtId="167" fontId="8" fillId="2" borderId="0" xfId="0" applyFont="true" applyBorder="false" applyAlignment="true" applyProtection="true">
      <alignment horizontal="left" vertical="top" textRotation="0" wrapText="false" indent="0" shrinkToFit="false"/>
      <protection locked="true" hidden="false"/>
    </xf>
    <xf numFmtId="167" fontId="8" fillId="6" borderId="0" xfId="0" applyFont="true" applyBorder="false" applyAlignment="true" applyProtection="true">
      <alignment horizontal="left" vertical="top" textRotation="0" wrapText="false" indent="0" shrinkToFit="false"/>
      <protection locked="true" hidden="false"/>
    </xf>
    <xf numFmtId="167" fontId="8" fillId="7" borderId="0" xfId="0" applyFont="true" applyBorder="false" applyAlignment="true" applyProtection="true">
      <alignment horizontal="center" vertical="center" textRotation="0" wrapText="false" indent="0" shrinkToFit="false"/>
      <protection locked="true" hidden="false"/>
    </xf>
    <xf numFmtId="164" fontId="8" fillId="8" borderId="0" xfId="0" applyFont="true" applyBorder="false" applyAlignment="true" applyProtection="true">
      <alignment horizontal="center" vertical="top" textRotation="0" wrapText="false" indent="0" shrinkToFit="false"/>
      <protection locked="true" hidden="false"/>
    </xf>
    <xf numFmtId="164" fontId="8" fillId="8"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2" fillId="8" borderId="0" xfId="0" applyFont="true" applyBorder="true" applyAlignment="true" applyProtection="true">
      <alignment horizontal="center" vertical="center" textRotation="0" wrapText="true" indent="0" shrinkToFit="false"/>
      <protection locked="true" hidden="false"/>
    </xf>
    <xf numFmtId="164" fontId="13" fillId="8" borderId="0" xfId="0" applyFont="true" applyBorder="true" applyAlignment="true" applyProtection="true">
      <alignment horizontal="general" vertical="top" textRotation="0" wrapText="true" indent="0" shrinkToFit="false"/>
      <protection locked="true" hidden="false"/>
    </xf>
    <xf numFmtId="164" fontId="13" fillId="8" borderId="0" xfId="0" applyFont="true" applyBorder="false" applyAlignment="true" applyProtection="true">
      <alignment horizontal="right"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11" fillId="0" borderId="4" xfId="0" applyFont="true" applyBorder="true" applyAlignment="true" applyProtection="true">
      <alignment horizontal="center" vertical="center" textRotation="0" wrapText="false" indent="0" shrinkToFit="false"/>
      <protection locked="true" hidden="false"/>
    </xf>
    <xf numFmtId="164" fontId="14" fillId="8" borderId="4"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center" textRotation="0" wrapText="true" indent="0" shrinkToFit="false"/>
      <protection locked="true" hidden="false"/>
    </xf>
    <xf numFmtId="167" fontId="8" fillId="5" borderId="4" xfId="0" applyFont="true" applyBorder="true" applyAlignment="true" applyProtection="true">
      <alignment horizontal="left" vertical="center" textRotation="0" wrapText="false" indent="0" shrinkToFit="true"/>
      <protection locked="true" hidden="false"/>
    </xf>
    <xf numFmtId="167" fontId="8" fillId="9" borderId="4" xfId="0" applyFont="true" applyBorder="true" applyAlignment="true" applyProtection="true">
      <alignment horizontal="left" vertical="center" textRotation="0" wrapText="false" indent="0" shrinkToFit="true"/>
      <protection locked="true" hidden="false"/>
    </xf>
    <xf numFmtId="167" fontId="8" fillId="6" borderId="4" xfId="0" applyFont="true" applyBorder="true" applyAlignment="true" applyProtection="true">
      <alignment horizontal="left" vertical="center" textRotation="0" wrapText="false" indent="0" shrinkToFit="true"/>
      <protection locked="true" hidden="false"/>
    </xf>
    <xf numFmtId="167" fontId="8" fillId="8" borderId="4" xfId="0" applyFont="true" applyBorder="true" applyAlignment="true" applyProtection="true">
      <alignment horizontal="center" vertical="center" textRotation="0" wrapText="false" indent="0" shrinkToFit="true"/>
      <protection locked="true" hidden="false"/>
    </xf>
    <xf numFmtId="168" fontId="13" fillId="8" borderId="0" xfId="0" applyFont="true" applyBorder="false" applyAlignment="true" applyProtection="true">
      <alignment horizontal="center" vertical="center" textRotation="0" wrapText="true" indent="0" shrinkToFit="true"/>
      <protection locked="true" hidden="false"/>
    </xf>
    <xf numFmtId="164" fontId="11" fillId="8" borderId="4" xfId="0" applyFont="true" applyBorder="true" applyAlignment="true" applyProtection="true">
      <alignment horizontal="center" vertical="center" textRotation="0" wrapText="true" indent="0" shrinkToFit="false"/>
      <protection locked="true" hidden="false"/>
    </xf>
    <xf numFmtId="166" fontId="11" fillId="0" borderId="4" xfId="0" applyFont="true" applyBorder="true" applyAlignment="true" applyProtection="true">
      <alignment horizontal="center" vertical="center" textRotation="0" wrapText="true" indent="0" shrinkToFit="false"/>
      <protection locked="true" hidden="false"/>
    </xf>
    <xf numFmtId="167" fontId="8" fillId="5" borderId="4" xfId="0" applyFont="true" applyBorder="true" applyAlignment="true" applyProtection="true">
      <alignment horizontal="left" vertical="center" textRotation="0" wrapText="true" indent="0" shrinkToFit="false"/>
      <protection locked="true" hidden="false"/>
    </xf>
    <xf numFmtId="167" fontId="8" fillId="9" borderId="4" xfId="0" applyFont="true" applyBorder="true" applyAlignment="true" applyProtection="true">
      <alignment horizontal="left" vertical="center" textRotation="0" wrapText="true" indent="0" shrinkToFit="false"/>
      <protection locked="true" hidden="false"/>
    </xf>
    <xf numFmtId="167" fontId="8" fillId="6" borderId="4" xfId="0" applyFont="true" applyBorder="true" applyAlignment="true" applyProtection="true">
      <alignment horizontal="left" vertical="center" textRotation="0" wrapText="true" indent="0" shrinkToFit="false"/>
      <protection locked="true" hidden="false"/>
    </xf>
    <xf numFmtId="167" fontId="8" fillId="8" borderId="4" xfId="0" applyFont="true" applyBorder="true" applyAlignment="true" applyProtection="true">
      <alignment horizontal="center" vertical="center" textRotation="0" wrapText="true" indent="0" shrinkToFit="false"/>
      <protection locked="true" hidden="false"/>
    </xf>
    <xf numFmtId="164" fontId="15" fillId="8" borderId="4" xfId="0" applyFont="true" applyBorder="true" applyAlignment="true" applyProtection="true">
      <alignment horizontal="center" vertical="center" textRotation="0" wrapText="true" indent="0" shrinkToFit="false"/>
      <protection locked="true" hidden="false"/>
    </xf>
    <xf numFmtId="164" fontId="12" fillId="8" borderId="4"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4" fontId="13" fillId="8" borderId="0" xfId="0" applyFont="true" applyBorder="false" applyAlignment="true" applyProtection="true">
      <alignment horizontal="center" vertical="center" textRotation="0" wrapText="true" indent="0" shrinkToFit="false"/>
      <protection locked="true" hidden="false"/>
    </xf>
    <xf numFmtId="166" fontId="8" fillId="8" borderId="0" xfId="0" applyFont="true" applyBorder="false" applyAlignment="true" applyProtection="true">
      <alignment horizontal="center" vertical="center" textRotation="0" wrapText="false" indent="0" shrinkToFit="false"/>
      <protection locked="true" hidden="false"/>
    </xf>
    <xf numFmtId="164" fontId="8" fillId="5" borderId="0" xfId="0" applyFont="true" applyBorder="false" applyAlignment="true" applyProtection="true">
      <alignment horizontal="center" vertical="center" textRotation="0" wrapText="false" indent="0" shrinkToFit="false"/>
      <protection locked="true" hidden="false"/>
    </xf>
    <xf numFmtId="164" fontId="12" fillId="8" borderId="4" xfId="0" applyFont="true" applyBorder="true" applyAlignment="true" applyProtection="true">
      <alignment horizontal="center" vertical="center" textRotation="0" wrapText="false" indent="0" shrinkToFit="false"/>
      <protection locked="true" hidden="false"/>
    </xf>
    <xf numFmtId="167" fontId="8" fillId="5" borderId="4" xfId="0" applyFont="true" applyBorder="true" applyAlignment="true" applyProtection="true">
      <alignment horizontal="left" vertical="center" textRotation="0" wrapText="true" indent="0" shrinkToFit="true"/>
      <protection locked="true" hidden="false"/>
    </xf>
    <xf numFmtId="167" fontId="8" fillId="9" borderId="4" xfId="0" applyFont="true" applyBorder="true" applyAlignment="true" applyProtection="true">
      <alignment horizontal="left" vertical="center" textRotation="0" wrapText="true" indent="0" shrinkToFit="true"/>
      <protection locked="true" hidden="false"/>
    </xf>
    <xf numFmtId="167" fontId="8" fillId="5" borderId="4" xfId="0" applyFont="true" applyBorder="true" applyAlignment="true" applyProtection="true">
      <alignment horizontal="center" vertical="center" textRotation="0" wrapText="true" indent="0" shrinkToFit="true"/>
      <protection locked="true" hidden="false"/>
    </xf>
    <xf numFmtId="166" fontId="13" fillId="8" borderId="0" xfId="0" applyFont="true" applyBorder="false" applyAlignment="true" applyProtection="true">
      <alignment horizontal="center" vertical="center" textRotation="0" wrapText="true" indent="0" shrinkToFit="true"/>
      <protection locked="true" hidden="false"/>
    </xf>
    <xf numFmtId="164" fontId="11" fillId="8" borderId="4" xfId="0" applyFont="true" applyBorder="true" applyAlignment="true" applyProtection="true">
      <alignment horizontal="center" vertical="center" textRotation="0" wrapText="false" indent="0" shrinkToFit="false"/>
      <protection locked="true" hidden="false"/>
    </xf>
    <xf numFmtId="169" fontId="15" fillId="8" borderId="4" xfId="0" applyFont="true" applyBorder="true" applyAlignment="true" applyProtection="true">
      <alignment horizontal="center" vertical="center" textRotation="0" wrapText="true" indent="0" shrinkToFit="true"/>
      <protection locked="true" hidden="false"/>
    </xf>
    <xf numFmtId="168" fontId="11" fillId="8" borderId="4" xfId="0" applyFont="true" applyBorder="true" applyAlignment="true" applyProtection="true">
      <alignment horizontal="center" vertical="center" textRotation="0" wrapText="true" indent="0" shrinkToFit="false"/>
      <protection locked="true" hidden="false"/>
    </xf>
    <xf numFmtId="164" fontId="15" fillId="8" borderId="4" xfId="0" applyFont="true" applyBorder="true" applyAlignment="true" applyProtection="true">
      <alignment horizontal="center" vertical="center" textRotation="0" wrapText="false" indent="0" shrinkToFit="true"/>
      <protection locked="true" hidden="false"/>
    </xf>
    <xf numFmtId="166" fontId="15" fillId="8" borderId="4" xfId="0" applyFont="true" applyBorder="true" applyAlignment="true" applyProtection="true">
      <alignment horizontal="center" vertical="center" textRotation="0" wrapText="false" indent="0" shrinkToFit="true"/>
      <protection locked="true" hidden="false"/>
    </xf>
    <xf numFmtId="166" fontId="15" fillId="8" borderId="4" xfId="0" applyFont="true" applyBorder="true" applyAlignment="true" applyProtection="true">
      <alignment horizontal="center" vertical="center" textRotation="0" wrapText="true" indent="0" shrinkToFit="true"/>
      <protection locked="true" hidden="false"/>
    </xf>
    <xf numFmtId="167" fontId="8" fillId="6" borderId="4" xfId="0" applyFont="true" applyBorder="true" applyAlignment="true" applyProtection="true">
      <alignment horizontal="left" vertical="center" textRotation="0" wrapText="true" indent="0" shrinkToFit="true"/>
      <protection locked="true" hidden="false"/>
    </xf>
    <xf numFmtId="167" fontId="8" fillId="8" borderId="4" xfId="0" applyFont="true" applyBorder="true" applyAlignment="true" applyProtection="true">
      <alignment horizontal="center" vertical="center" textRotation="0" wrapText="true" indent="0" shrinkToFit="true"/>
      <protection locked="true" hidden="false"/>
    </xf>
    <xf numFmtId="166" fontId="8" fillId="8" borderId="0" xfId="0" applyFont="true" applyBorder="false" applyAlignment="true" applyProtection="true">
      <alignment horizontal="center" vertical="center" textRotation="0" wrapText="true" indent="0" shrinkToFit="true"/>
      <protection locked="true" hidden="false"/>
    </xf>
    <xf numFmtId="164" fontId="14" fillId="8" borderId="4" xfId="0" applyFont="true" applyBorder="true" applyAlignment="true" applyProtection="true">
      <alignment horizontal="center" vertical="center" textRotation="0" wrapText="false" indent="0" shrinkToFit="true"/>
      <protection locked="true" hidden="false"/>
    </xf>
    <xf numFmtId="166" fontId="14" fillId="8" borderId="4" xfId="0" applyFont="true" applyBorder="true" applyAlignment="true" applyProtection="true">
      <alignment horizontal="center" vertical="center" textRotation="0" wrapText="false" indent="0" shrinkToFit="true"/>
      <protection locked="true" hidden="false"/>
    </xf>
    <xf numFmtId="166" fontId="14" fillId="8" borderId="4" xfId="0" applyFont="true" applyBorder="true" applyAlignment="true" applyProtection="true">
      <alignment horizontal="center" vertical="center" textRotation="0" wrapText="true" indent="0" shrinkToFit="true"/>
      <protection locked="true" hidden="false"/>
    </xf>
    <xf numFmtId="168" fontId="11" fillId="0" borderId="4" xfId="0" applyFont="true" applyBorder="true" applyAlignment="true" applyProtection="true">
      <alignment horizontal="center" vertical="center" textRotation="0" wrapText="false" indent="0" shrinkToFit="false"/>
      <protection locked="true" hidden="false"/>
    </xf>
    <xf numFmtId="169" fontId="14" fillId="8" borderId="4" xfId="0" applyFont="true" applyBorder="true" applyAlignment="true" applyProtection="true">
      <alignment horizontal="center" vertical="center" textRotation="0" wrapText="true" indent="0" shrinkToFit="true"/>
      <protection locked="true" hidden="false"/>
    </xf>
    <xf numFmtId="170" fontId="11" fillId="8" borderId="4" xfId="0" applyFont="true" applyBorder="true" applyAlignment="true" applyProtection="true">
      <alignment horizontal="center" vertical="center" textRotation="0" wrapText="true" indent="0" shrinkToFit="false"/>
      <protection locked="true" hidden="false"/>
    </xf>
    <xf numFmtId="171" fontId="8" fillId="8" borderId="0" xfId="0" applyFont="true" applyBorder="false" applyAlignment="true" applyProtection="true">
      <alignment horizontal="center" vertical="center" textRotation="0" wrapText="true" indent="0" shrinkToFit="true"/>
      <protection locked="true" hidden="false"/>
    </xf>
    <xf numFmtId="169" fontId="11" fillId="0" borderId="4" xfId="0" applyFont="true" applyBorder="true" applyAlignment="true" applyProtection="true">
      <alignment horizontal="center" vertical="center" textRotation="0" wrapText="false" indent="0" shrinkToFit="false"/>
      <protection locked="true" hidden="false"/>
    </xf>
    <xf numFmtId="170" fontId="14" fillId="8" borderId="4" xfId="0" applyFont="true" applyBorder="true" applyAlignment="true" applyProtection="true">
      <alignment horizontal="center" vertical="center" textRotation="0" wrapText="true" indent="0" shrinkToFit="false"/>
      <protection locked="true" hidden="false"/>
    </xf>
    <xf numFmtId="166" fontId="14" fillId="8" borderId="4" xfId="0" applyFont="true" applyBorder="true" applyAlignment="true" applyProtection="true">
      <alignment horizontal="center" vertical="center" textRotation="0" wrapText="true" indent="0" shrinkToFit="false"/>
      <protection locked="true" hidden="false"/>
    </xf>
    <xf numFmtId="164" fontId="8" fillId="8" borderId="0" xfId="0" applyFont="true" applyBorder="false" applyAlignment="true" applyProtection="true">
      <alignment horizontal="center" vertical="center" textRotation="0" wrapText="true" indent="0" shrinkToFit="false"/>
      <protection locked="true" hidden="false"/>
    </xf>
    <xf numFmtId="170" fontId="12" fillId="8" borderId="4" xfId="0" applyFont="true" applyBorder="true" applyAlignment="true" applyProtection="true">
      <alignment horizontal="center" vertical="center" textRotation="0" wrapText="true" indent="0" shrinkToFit="false"/>
      <protection locked="true" hidden="false"/>
    </xf>
    <xf numFmtId="167" fontId="8" fillId="0" borderId="4" xfId="0" applyFont="true" applyBorder="true" applyAlignment="true" applyProtection="true">
      <alignment horizontal="center" vertical="center" textRotation="0" wrapText="true" indent="0" shrinkToFit="true"/>
      <protection locked="true" hidden="false"/>
    </xf>
    <xf numFmtId="169" fontId="14" fillId="8" borderId="4" xfId="0" applyFont="true" applyBorder="true" applyAlignment="true" applyProtection="true">
      <alignment horizontal="center" vertical="center" textRotation="0" wrapText="true" indent="0" shrinkToFit="false"/>
      <protection locked="true" hidden="false"/>
    </xf>
    <xf numFmtId="169" fontId="14" fillId="8" borderId="5" xfId="0" applyFont="true" applyBorder="true" applyAlignment="true" applyProtection="true">
      <alignment horizontal="center" vertical="center" textRotation="0" wrapText="true" indent="0" shrinkToFit="false"/>
      <protection locked="true" hidden="false"/>
    </xf>
    <xf numFmtId="169" fontId="8" fillId="5" borderId="4" xfId="0" applyFont="true" applyBorder="true" applyAlignment="true" applyProtection="true">
      <alignment horizontal="center" vertical="center" textRotation="0" wrapText="true" indent="0" shrinkToFit="false"/>
      <protection locked="true" hidden="false"/>
    </xf>
    <xf numFmtId="169" fontId="8" fillId="9" borderId="4" xfId="0" applyFont="true" applyBorder="true" applyAlignment="true" applyProtection="true">
      <alignment horizontal="center" vertical="center" textRotation="0" wrapText="true" indent="0" shrinkToFit="false"/>
      <protection locked="true" hidden="false"/>
    </xf>
    <xf numFmtId="169" fontId="8" fillId="6" borderId="4" xfId="0" applyFont="true" applyBorder="true" applyAlignment="true" applyProtection="true">
      <alignment horizontal="center" vertical="center" textRotation="0" wrapText="true" indent="0" shrinkToFit="false"/>
      <protection locked="true" hidden="false"/>
    </xf>
    <xf numFmtId="169" fontId="8" fillId="8" borderId="4" xfId="0" applyFont="true" applyBorder="true" applyAlignment="true" applyProtection="true">
      <alignment horizontal="center" vertical="center" textRotation="0" wrapText="true" indent="0" shrinkToFit="false"/>
      <protection locked="true" hidden="false"/>
    </xf>
    <xf numFmtId="169" fontId="8" fillId="8" borderId="0" xfId="0" applyFont="true" applyBorder="false" applyAlignment="true" applyProtection="true">
      <alignment horizontal="center" vertical="center" textRotation="0" wrapText="true" indent="0" shrinkToFit="false"/>
      <protection locked="true" hidden="false"/>
    </xf>
    <xf numFmtId="169" fontId="8" fillId="8" borderId="0" xfId="0" applyFont="true" applyBorder="false" applyAlignment="true" applyProtection="true">
      <alignment horizontal="center" vertical="center" textRotation="0" wrapText="false" indent="0" shrinkToFit="false"/>
      <protection locked="true" hidden="false"/>
    </xf>
    <xf numFmtId="168" fontId="11" fillId="8" borderId="4" xfId="0" applyFont="true" applyBorder="true" applyAlignment="true" applyProtection="true">
      <alignment horizontal="center" vertical="center" textRotation="0" wrapText="false" indent="0" shrinkToFit="false"/>
      <protection locked="true" hidden="false"/>
    </xf>
    <xf numFmtId="164" fontId="15" fillId="0" borderId="4" xfId="0" applyFont="true" applyBorder="true" applyAlignment="true" applyProtection="true">
      <alignment horizontal="center" vertical="center" textRotation="0" wrapText="true" indent="0" shrinkToFit="false"/>
      <protection locked="true" hidden="false"/>
    </xf>
    <xf numFmtId="171" fontId="12" fillId="8" borderId="4" xfId="0" applyFont="true" applyBorder="true" applyAlignment="true" applyProtection="true">
      <alignment horizontal="center" vertical="center" textRotation="0" wrapText="false" indent="0" shrinkToFit="true"/>
      <protection locked="true" hidden="false"/>
    </xf>
    <xf numFmtId="167" fontId="8" fillId="10" borderId="4" xfId="0" applyFont="true" applyBorder="true" applyAlignment="true" applyProtection="true">
      <alignment horizontal="left" vertical="center" textRotation="0" wrapText="true" indent="0" shrinkToFit="true"/>
      <protection locked="true" hidden="false"/>
    </xf>
    <xf numFmtId="167" fontId="8" fillId="10" borderId="4" xfId="0" applyFont="true" applyBorder="true" applyAlignment="true" applyProtection="true">
      <alignment horizontal="center" vertical="center" textRotation="0" wrapText="true" indent="0" shrinkToFit="true"/>
      <protection locked="true" hidden="false"/>
    </xf>
    <xf numFmtId="164" fontId="8" fillId="10" borderId="0" xfId="0" applyFont="true" applyBorder="false" applyAlignment="true" applyProtection="true">
      <alignment horizontal="center" vertical="center" textRotation="0" wrapText="false" indent="0" shrinkToFit="false"/>
      <protection locked="true" hidden="false"/>
    </xf>
    <xf numFmtId="166" fontId="11" fillId="8" borderId="4" xfId="0" applyFont="true" applyBorder="true" applyAlignment="true" applyProtection="true">
      <alignment horizontal="center" vertical="center" textRotation="0" wrapText="false" indent="0" shrinkToFit="true"/>
      <protection locked="true" hidden="false"/>
    </xf>
    <xf numFmtId="171" fontId="11" fillId="8" borderId="4" xfId="0" applyFont="true" applyBorder="true" applyAlignment="true" applyProtection="true">
      <alignment horizontal="center" vertical="center" textRotation="0" wrapText="false" indent="0" shrinkToFit="true"/>
      <protection locked="true" hidden="false"/>
    </xf>
    <xf numFmtId="164" fontId="14" fillId="0" borderId="4" xfId="0" applyFont="true" applyBorder="true" applyAlignment="true" applyProtection="true">
      <alignment horizontal="center" vertical="center" textRotation="0" wrapText="true" indent="0" shrinkToFit="false"/>
      <protection locked="true" hidden="false"/>
    </xf>
    <xf numFmtId="170" fontId="14" fillId="8" borderId="4" xfId="0" applyFont="true" applyBorder="true" applyAlignment="true" applyProtection="true">
      <alignment horizontal="center" vertical="center" textRotation="0" wrapText="true" indent="0" shrinkToFit="true"/>
      <protection locked="true" hidden="false"/>
    </xf>
    <xf numFmtId="171" fontId="15" fillId="8" borderId="4" xfId="0" applyFont="true" applyBorder="true" applyAlignment="true" applyProtection="true">
      <alignment horizontal="center" vertical="center" textRotation="0" wrapText="false" indent="0" shrinkToFit="true"/>
      <protection locked="true" hidden="false"/>
    </xf>
    <xf numFmtId="171" fontId="14" fillId="8" borderId="4" xfId="0" applyFont="true" applyBorder="true" applyAlignment="true" applyProtection="true">
      <alignment horizontal="center" vertical="center" textRotation="0" wrapText="false" indent="0" shrinkToFit="true"/>
      <protection locked="true" hidden="false"/>
    </xf>
    <xf numFmtId="172" fontId="16" fillId="0" borderId="4" xfId="15" applyFont="true" applyBorder="true" applyAlignment="true" applyProtection="true">
      <alignment horizontal="center" vertical="top" textRotation="0" wrapText="true" indent="0" shrinkToFit="false"/>
      <protection locked="true" hidden="false"/>
    </xf>
    <xf numFmtId="173" fontId="14" fillId="8" borderId="4" xfId="0" applyFont="true" applyBorder="true" applyAlignment="true" applyProtection="true">
      <alignment horizontal="center" vertical="center" textRotation="0" wrapText="true" indent="0" shrinkToFit="true"/>
      <protection locked="true" hidden="false"/>
    </xf>
    <xf numFmtId="173" fontId="14" fillId="8" borderId="4" xfId="0" applyFont="true" applyBorder="true" applyAlignment="true" applyProtection="true">
      <alignment horizontal="center" vertical="center" textRotation="0" wrapText="true" indent="0" shrinkToFit="false"/>
      <protection locked="true" hidden="false"/>
    </xf>
    <xf numFmtId="168" fontId="11" fillId="5" borderId="4" xfId="0" applyFont="true" applyBorder="true" applyAlignment="true" applyProtection="true">
      <alignment horizontal="center" vertical="center" textRotation="0" wrapText="false" indent="0" shrinkToFit="false"/>
      <protection locked="true" hidden="false"/>
    </xf>
    <xf numFmtId="169" fontId="14" fillId="11" borderId="4" xfId="0" applyFont="true" applyBorder="true" applyAlignment="true" applyProtection="true">
      <alignment horizontal="center" vertical="center" textRotation="0" wrapText="true" indent="0" shrinkToFit="false"/>
      <protection locked="true" hidden="false"/>
    </xf>
    <xf numFmtId="164" fontId="14" fillId="11" borderId="4" xfId="0" applyFont="true" applyBorder="true" applyAlignment="true" applyProtection="true">
      <alignment horizontal="center" vertical="center" textRotation="0" wrapText="true" indent="0" shrinkToFit="false"/>
      <protection locked="true" hidden="false"/>
    </xf>
    <xf numFmtId="171" fontId="14" fillId="8" borderId="4" xfId="0" applyFont="true" applyBorder="true" applyAlignment="true" applyProtection="true">
      <alignment horizontal="center" vertical="center" textRotation="0" wrapText="true" indent="0" shrinkToFit="false"/>
      <protection locked="true" hidden="false"/>
    </xf>
    <xf numFmtId="167" fontId="8" fillId="5" borderId="4" xfId="0" applyFont="true" applyBorder="true" applyAlignment="true" applyProtection="true">
      <alignment horizontal="center" vertical="center" textRotation="0" wrapText="true" indent="0" shrinkToFit="false"/>
      <protection locked="true" hidden="false"/>
    </xf>
    <xf numFmtId="171" fontId="8" fillId="8" borderId="0" xfId="0" applyFont="true" applyBorder="false" applyAlignment="true" applyProtection="true">
      <alignment horizontal="center" vertical="center" textRotation="0" wrapText="false" indent="0" shrinkToFit="false"/>
      <protection locked="true" hidden="false"/>
    </xf>
    <xf numFmtId="164" fontId="11" fillId="8" borderId="0" xfId="0" applyFont="true" applyBorder="true" applyAlignment="true" applyProtection="true">
      <alignment horizontal="center" vertical="center" textRotation="0" wrapText="false" indent="0" shrinkToFit="false"/>
      <protection locked="true" hidden="false"/>
    </xf>
    <xf numFmtId="166" fontId="12" fillId="8" borderId="4" xfId="0" applyFont="true" applyBorder="true" applyAlignment="true" applyProtection="true">
      <alignment horizontal="center" vertical="center" textRotation="0" wrapText="true" indent="0" shrinkToFit="true"/>
      <protection locked="true" hidden="false"/>
    </xf>
    <xf numFmtId="171" fontId="12" fillId="8" borderId="4" xfId="0" applyFont="true" applyBorder="true" applyAlignment="true" applyProtection="true">
      <alignment horizontal="center" vertical="center" textRotation="0" wrapText="true" indent="0" shrinkToFit="true"/>
      <protection locked="true" hidden="false"/>
    </xf>
    <xf numFmtId="166" fontId="11" fillId="8" borderId="4" xfId="0" applyFont="true" applyBorder="true" applyAlignment="true" applyProtection="true">
      <alignment horizontal="center" vertical="center" textRotation="0" wrapText="true" indent="0" shrinkToFit="true"/>
      <protection locked="true" hidden="false"/>
    </xf>
    <xf numFmtId="171" fontId="11" fillId="8" borderId="4" xfId="0" applyFont="true" applyBorder="true" applyAlignment="true" applyProtection="true">
      <alignment horizontal="center" vertical="center" textRotation="0" wrapText="true" indent="0" shrinkToFit="true"/>
      <protection locked="true" hidden="false"/>
    </xf>
    <xf numFmtId="174" fontId="11" fillId="8" borderId="4" xfId="0" applyFont="true" applyBorder="true" applyAlignment="true" applyProtection="true">
      <alignment horizontal="center" vertical="center" textRotation="0" wrapText="false" indent="0" shrinkToFit="false"/>
      <protection locked="true" hidden="false"/>
    </xf>
    <xf numFmtId="167" fontId="8" fillId="10" borderId="5" xfId="0" applyFont="true" applyBorder="true" applyAlignment="true" applyProtection="true">
      <alignment horizontal="left" vertical="center" textRotation="0" wrapText="true" indent="0" shrinkToFit="true"/>
      <protection locked="true" hidden="false"/>
    </xf>
    <xf numFmtId="167" fontId="16" fillId="9" borderId="4" xfId="0" applyFont="true" applyBorder="true" applyAlignment="true" applyProtection="true">
      <alignment horizontal="left" vertical="center" textRotation="0" wrapText="true" indent="0" shrinkToFit="false"/>
      <protection locked="true" hidden="false"/>
    </xf>
    <xf numFmtId="167" fontId="16" fillId="10" borderId="4" xfId="0" applyFont="true" applyBorder="true" applyAlignment="true" applyProtection="true">
      <alignment horizontal="left" vertical="center" textRotation="0" wrapText="true" indent="0" shrinkToFit="false"/>
      <protection locked="true" hidden="false"/>
    </xf>
    <xf numFmtId="167" fontId="16" fillId="10" borderId="4" xfId="0" applyFont="true" applyBorder="true" applyAlignment="true" applyProtection="true">
      <alignment horizontal="center" vertical="center" textRotation="0" wrapText="true" indent="0" shrinkToFit="false"/>
      <protection locked="true" hidden="false"/>
    </xf>
    <xf numFmtId="167" fontId="8" fillId="10" borderId="4" xfId="0" applyFont="true" applyBorder="true" applyAlignment="true" applyProtection="true">
      <alignment horizontal="left" vertical="center" textRotation="0" wrapText="true" indent="0" shrinkToFit="false"/>
      <protection locked="true" hidden="false"/>
    </xf>
    <xf numFmtId="167" fontId="8" fillId="5" borderId="5" xfId="0" applyFont="true" applyBorder="true" applyAlignment="true" applyProtection="true">
      <alignment horizontal="left" vertical="center" textRotation="0" wrapText="true" indent="0" shrinkToFit="true"/>
      <protection locked="true" hidden="false"/>
    </xf>
    <xf numFmtId="167" fontId="16" fillId="6" borderId="4" xfId="0" applyFont="true" applyBorder="true" applyAlignment="true" applyProtection="true">
      <alignment horizontal="left" vertical="center" textRotation="0" wrapText="true" indent="0" shrinkToFit="false"/>
      <protection locked="true" hidden="false"/>
    </xf>
    <xf numFmtId="167" fontId="16" fillId="0" borderId="4" xfId="0" applyFont="true" applyBorder="true" applyAlignment="true" applyProtection="true">
      <alignment horizontal="center" vertical="center" textRotation="0" wrapText="true" indent="0" shrinkToFit="false"/>
      <protection locked="true" hidden="false"/>
    </xf>
    <xf numFmtId="166" fontId="15" fillId="8" borderId="4" xfId="0" applyFont="true" applyBorder="true" applyAlignment="true" applyProtection="true">
      <alignment horizontal="center" vertical="center" textRotation="0" wrapText="true" indent="0" shrinkToFit="false"/>
      <protection locked="true" hidden="false"/>
    </xf>
    <xf numFmtId="171" fontId="15" fillId="8" borderId="4" xfId="0" applyFont="true" applyBorder="true" applyAlignment="true" applyProtection="true">
      <alignment horizontal="center" vertical="center" textRotation="0" wrapText="true" indent="0" shrinkToFit="false"/>
      <protection locked="true" hidden="false"/>
    </xf>
    <xf numFmtId="167" fontId="8" fillId="5" borderId="5" xfId="0" applyFont="true" applyBorder="true" applyAlignment="true" applyProtection="true">
      <alignment horizontal="left" vertical="center" textRotation="0" wrapText="true" indent="0" shrinkToFit="false"/>
      <protection locked="true" hidden="false"/>
    </xf>
    <xf numFmtId="170" fontId="16" fillId="0" borderId="6" xfId="0" applyFont="true" applyBorder="true" applyAlignment="true" applyProtection="true">
      <alignment horizontal="center" vertical="center" textRotation="0" wrapText="true" indent="0" shrinkToFit="false"/>
      <protection locked="true" hidden="false"/>
    </xf>
    <xf numFmtId="170" fontId="11" fillId="0" borderId="6" xfId="0" applyFont="true" applyBorder="true" applyAlignment="true" applyProtection="true">
      <alignment horizontal="center" vertical="center" textRotation="0" wrapText="true" indent="0" shrinkToFit="false"/>
      <protection locked="true" hidden="false"/>
    </xf>
    <xf numFmtId="166" fontId="11" fillId="8" borderId="4" xfId="0" applyFont="true" applyBorder="true" applyAlignment="true" applyProtection="true">
      <alignment horizontal="center" vertical="center" textRotation="0" wrapText="true" indent="0" shrinkToFit="false"/>
      <protection locked="true" hidden="false"/>
    </xf>
    <xf numFmtId="164" fontId="14" fillId="12" borderId="4" xfId="0" applyFont="true" applyBorder="true" applyAlignment="true" applyProtection="true">
      <alignment horizontal="center" vertical="center" textRotation="0" wrapText="true" indent="0" shrinkToFit="false"/>
      <protection locked="true" hidden="false"/>
    </xf>
    <xf numFmtId="164" fontId="13" fillId="8" borderId="4" xfId="0" applyFont="true" applyBorder="true" applyAlignment="true" applyProtection="true">
      <alignment horizontal="center" vertical="center" textRotation="0" wrapText="false" indent="0" shrinkToFit="true"/>
      <protection locked="true" hidden="false"/>
    </xf>
    <xf numFmtId="171" fontId="13" fillId="9" borderId="4" xfId="0" applyFont="true" applyBorder="true" applyAlignment="true" applyProtection="true">
      <alignment horizontal="center" vertical="center" textRotation="0" wrapText="false" indent="0" shrinkToFit="true"/>
      <protection locked="true" hidden="false"/>
    </xf>
    <xf numFmtId="171" fontId="13" fillId="8" borderId="4" xfId="0" applyFont="true" applyBorder="true" applyAlignment="true" applyProtection="true">
      <alignment horizontal="center" vertical="center" textRotation="0" wrapText="false" indent="0" shrinkToFit="true"/>
      <protection locked="true" hidden="false"/>
    </xf>
    <xf numFmtId="166" fontId="8" fillId="8" borderId="0" xfId="0" applyFont="true" applyBorder="true" applyAlignment="true" applyProtection="true">
      <alignment horizontal="center" vertical="center" textRotation="0" wrapText="true" indent="0" shrinkToFit="true"/>
      <protection locked="true" hidden="false"/>
    </xf>
    <xf numFmtId="164" fontId="10" fillId="8" borderId="0" xfId="0" applyFont="true" applyBorder="false" applyAlignment="true" applyProtection="true">
      <alignment horizontal="general" vertical="bottom" textRotation="0" wrapText="false" indent="0" shrinkToFit="false"/>
      <protection locked="true" hidden="false"/>
    </xf>
    <xf numFmtId="164" fontId="10" fillId="10" borderId="0" xfId="0" applyFont="true" applyBorder="false" applyAlignment="true" applyProtection="true">
      <alignment horizontal="general" vertical="bottom" textRotation="0" wrapText="false" indent="0" shrinkToFit="false"/>
      <protection locked="true" hidden="false"/>
    </xf>
    <xf numFmtId="166" fontId="8" fillId="10" borderId="4" xfId="0" applyFont="true" applyBorder="true" applyAlignment="true" applyProtection="true">
      <alignment horizontal="left" vertical="center" textRotation="0" wrapText="true" indent="0" shrinkToFit="true"/>
      <protection locked="true" hidden="false"/>
    </xf>
    <xf numFmtId="167" fontId="16" fillId="5" borderId="4" xfId="0" applyFont="true" applyBorder="true" applyAlignment="true" applyProtection="true">
      <alignment horizontal="left" vertical="center" textRotation="0" wrapText="tru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13" borderId="4" xfId="0" applyFont="true" applyBorder="true" applyAlignment="true" applyProtection="true">
      <alignment horizontal="center" vertical="center" textRotation="0" wrapText="true" indent="0" shrinkToFit="false"/>
      <protection locked="true" hidden="false"/>
    </xf>
    <xf numFmtId="164" fontId="14" fillId="13" borderId="4" xfId="0" applyFont="true" applyBorder="true" applyAlignment="true" applyProtection="true">
      <alignment horizontal="center" vertical="center" textRotation="0" wrapText="true" indent="0" shrinkToFit="false"/>
      <protection locked="true" hidden="false"/>
    </xf>
    <xf numFmtId="169" fontId="15" fillId="13" borderId="4" xfId="0" applyFont="true" applyBorder="true" applyAlignment="true" applyProtection="true">
      <alignment horizontal="center" vertical="center" textRotation="0" wrapText="true" indent="0" shrinkToFit="true"/>
      <protection locked="true" hidden="false"/>
    </xf>
    <xf numFmtId="169" fontId="14" fillId="13" borderId="4" xfId="0" applyFont="true" applyBorder="true" applyAlignment="true" applyProtection="true">
      <alignment horizontal="center" vertical="center" textRotation="0" wrapText="true" indent="0" shrinkToFit="true"/>
      <protection locked="true" hidden="false"/>
    </xf>
    <xf numFmtId="170" fontId="11" fillId="13" borderId="4" xfId="0" applyFont="true" applyBorder="true" applyAlignment="true" applyProtection="true">
      <alignment horizontal="center" vertical="center" textRotation="0" wrapText="true" indent="0" shrinkToFit="false"/>
      <protection locked="true" hidden="false"/>
    </xf>
    <xf numFmtId="164" fontId="15" fillId="13" borderId="4" xfId="0" applyFont="true" applyBorder="true" applyAlignment="true" applyProtection="true">
      <alignment horizontal="center" vertical="center" textRotation="0" wrapText="false" indent="0" shrinkToFit="true"/>
      <protection locked="true" hidden="false"/>
    </xf>
    <xf numFmtId="166" fontId="15" fillId="13" borderId="4" xfId="0" applyFont="true" applyBorder="true" applyAlignment="true" applyProtection="true">
      <alignment horizontal="center" vertical="center" textRotation="0" wrapText="false" indent="0" shrinkToFit="true"/>
      <protection locked="true" hidden="false"/>
    </xf>
    <xf numFmtId="171" fontId="15" fillId="13" borderId="4" xfId="0" applyFont="true" applyBorder="true" applyAlignment="true" applyProtection="true">
      <alignment horizontal="center" vertical="center" textRotation="0" wrapText="false" indent="0" shrinkToFit="true"/>
      <protection locked="true" hidden="false"/>
    </xf>
    <xf numFmtId="164" fontId="14" fillId="13" borderId="4" xfId="0" applyFont="true" applyBorder="true" applyAlignment="true" applyProtection="true">
      <alignment horizontal="center" vertical="center" textRotation="0" wrapText="false" indent="0" shrinkToFit="true"/>
      <protection locked="true" hidden="false"/>
    </xf>
    <xf numFmtId="166" fontId="14" fillId="13" borderId="4" xfId="0" applyFont="true" applyBorder="true" applyAlignment="true" applyProtection="true">
      <alignment horizontal="center" vertical="center" textRotation="0" wrapText="false" indent="0" shrinkToFit="true"/>
      <protection locked="true" hidden="false"/>
    </xf>
    <xf numFmtId="171" fontId="14" fillId="13" borderId="4" xfId="0" applyFont="true" applyBorder="true" applyAlignment="true" applyProtection="true">
      <alignment horizontal="center" vertical="center" textRotation="0" wrapText="false" indent="0" shrinkToFit="true"/>
      <protection locked="true" hidden="false"/>
    </xf>
    <xf numFmtId="164" fontId="11" fillId="13" borderId="4" xfId="0" applyFont="true" applyBorder="true" applyAlignment="true" applyProtection="true">
      <alignment horizontal="general" vertical="center" textRotation="0" wrapText="true" indent="0" shrinkToFit="false"/>
      <protection locked="true" hidden="false"/>
    </xf>
    <xf numFmtId="169" fontId="12" fillId="8" borderId="4" xfId="0" applyFont="true" applyBorder="true" applyAlignment="true" applyProtection="true">
      <alignment horizontal="center" vertical="center" textRotation="0" wrapText="false" indent="0" shrinkToFit="false"/>
      <protection locked="true" hidden="false"/>
    </xf>
    <xf numFmtId="175" fontId="8" fillId="8" borderId="0" xfId="0" applyFont="true" applyBorder="false" applyAlignment="true" applyProtection="true">
      <alignment horizontal="center" vertical="center" textRotation="0" wrapText="false" indent="0" shrinkToFit="false"/>
      <protection locked="true" hidden="false"/>
    </xf>
    <xf numFmtId="169" fontId="11" fillId="8" borderId="4" xfId="0" applyFont="true" applyBorder="true" applyAlignment="true" applyProtection="true">
      <alignment horizontal="center" vertical="center" textRotation="0" wrapText="true" indent="0" shrinkToFit="false"/>
      <protection locked="true" hidden="false"/>
    </xf>
    <xf numFmtId="167" fontId="8" fillId="14" borderId="4" xfId="0" applyFont="true" applyBorder="true" applyAlignment="true" applyProtection="true">
      <alignment horizontal="left" vertical="center" textRotation="0" wrapText="true" indent="0" shrinkToFit="true"/>
      <protection locked="true" hidden="false"/>
    </xf>
    <xf numFmtId="167" fontId="8" fillId="14" borderId="4" xfId="0" applyFont="true" applyBorder="true" applyAlignment="true" applyProtection="true">
      <alignment horizontal="center" vertical="center" textRotation="0" wrapText="true" indent="0" shrinkToFit="true"/>
      <protection locked="true" hidden="false"/>
    </xf>
    <xf numFmtId="164" fontId="8" fillId="14" borderId="0" xfId="0" applyFont="true" applyBorder="false" applyAlignment="true" applyProtection="true">
      <alignment horizontal="center" vertical="center" textRotation="0" wrapText="false" indent="0" shrinkToFit="false"/>
      <protection locked="true" hidden="false"/>
    </xf>
    <xf numFmtId="169" fontId="11" fillId="8" borderId="4" xfId="0" applyFont="true" applyBorder="true" applyAlignment="true" applyProtection="true">
      <alignment horizontal="center" vertical="center" textRotation="0" wrapText="false" indent="0" shrinkToFit="false"/>
      <protection locked="true" hidden="false"/>
    </xf>
    <xf numFmtId="170" fontId="11" fillId="8" borderId="0" xfId="0" applyFont="true" applyBorder="true" applyAlignment="true" applyProtection="true">
      <alignment horizontal="center" vertical="center" textRotation="0" wrapText="false" indent="0" shrinkToFit="false"/>
      <protection locked="true" hidden="false"/>
    </xf>
    <xf numFmtId="167" fontId="13" fillId="8" borderId="4" xfId="0" applyFont="true" applyBorder="true" applyAlignment="true" applyProtection="true">
      <alignment horizontal="left" vertical="center" textRotation="0" wrapText="true" indent="0" shrinkToFit="true"/>
      <protection locked="true" hidden="false"/>
    </xf>
    <xf numFmtId="167" fontId="13" fillId="8" borderId="4" xfId="0" applyFont="true" applyBorder="true" applyAlignment="true" applyProtection="true">
      <alignment horizontal="center" vertical="center" textRotation="0" wrapText="true" indent="0" shrinkToFit="true"/>
      <protection locked="true" hidden="false"/>
    </xf>
    <xf numFmtId="164" fontId="13" fillId="8" borderId="0" xfId="0" applyFont="true" applyBorder="false" applyAlignment="true" applyProtection="true">
      <alignment horizontal="center" vertical="center" textRotation="0" wrapText="false" indent="0" shrinkToFit="false"/>
      <protection locked="true" hidden="false"/>
    </xf>
    <xf numFmtId="164" fontId="13" fillId="14" borderId="0" xfId="0" applyFont="true" applyBorder="false" applyAlignment="true" applyProtection="true">
      <alignment horizontal="center" vertical="center" textRotation="0" wrapText="false" indent="0" shrinkToFit="false"/>
      <protection locked="true" hidden="false"/>
    </xf>
    <xf numFmtId="171" fontId="13" fillId="8" borderId="0" xfId="0" applyFont="true" applyBorder="false" applyAlignment="true" applyProtection="true">
      <alignment horizontal="center" vertical="center" textRotation="0" wrapText="true" indent="0" shrinkToFit="true"/>
      <protection locked="true" hidden="false"/>
    </xf>
    <xf numFmtId="167" fontId="13" fillId="14" borderId="4" xfId="0" applyFont="true" applyBorder="true" applyAlignment="true" applyProtection="true">
      <alignment horizontal="left" vertical="center" textRotation="0" wrapText="true" indent="0" shrinkToFit="true"/>
      <protection locked="true" hidden="false"/>
    </xf>
    <xf numFmtId="167" fontId="13" fillId="9" borderId="4" xfId="0" applyFont="true" applyBorder="true" applyAlignment="true" applyProtection="true">
      <alignment horizontal="left" vertical="center" textRotation="0" wrapText="true" indent="0" shrinkToFit="true"/>
      <protection locked="true" hidden="false"/>
    </xf>
    <xf numFmtId="167" fontId="13" fillId="14" borderId="4" xfId="0" applyFont="true" applyBorder="true" applyAlignment="true" applyProtection="true">
      <alignment horizontal="center" vertical="center" textRotation="0" wrapText="true" indent="0" shrinkToFit="true"/>
      <protection locked="true" hidden="false"/>
    </xf>
    <xf numFmtId="167" fontId="13" fillId="5" borderId="4" xfId="0" applyFont="true" applyBorder="true" applyAlignment="true" applyProtection="true">
      <alignment horizontal="left" vertical="center" textRotation="0" wrapText="true" indent="0" shrinkToFit="true"/>
      <protection locked="true" hidden="false"/>
    </xf>
    <xf numFmtId="167" fontId="13" fillId="6" borderId="4" xfId="0" applyFont="true" applyBorder="true" applyAlignment="true" applyProtection="true">
      <alignment horizontal="left" vertical="center" textRotation="0" wrapText="true" indent="0" shrinkToFit="true"/>
      <protection locked="true" hidden="false"/>
    </xf>
    <xf numFmtId="164" fontId="14" fillId="0" borderId="4" xfId="0" applyFont="true" applyBorder="true" applyAlignment="true" applyProtection="true">
      <alignment horizontal="general" vertical="center" textRotation="0" wrapText="true" indent="0" shrinkToFit="false"/>
      <protection locked="true" hidden="false"/>
    </xf>
    <xf numFmtId="167" fontId="13" fillId="5" borderId="4" xfId="0" applyFont="true" applyBorder="true" applyAlignment="true" applyProtection="true">
      <alignment horizontal="left" vertical="center" textRotation="0" wrapText="true" indent="0" shrinkToFit="false"/>
      <protection locked="true" hidden="false"/>
    </xf>
    <xf numFmtId="167" fontId="13" fillId="9" borderId="4" xfId="0" applyFont="true" applyBorder="true" applyAlignment="true" applyProtection="true">
      <alignment horizontal="left" vertical="center" textRotation="0" wrapText="true" indent="0" shrinkToFit="false"/>
      <protection locked="true" hidden="false"/>
    </xf>
    <xf numFmtId="167" fontId="13" fillId="6" borderId="4" xfId="0" applyFont="true" applyBorder="true" applyAlignment="true" applyProtection="true">
      <alignment horizontal="left" vertical="center" textRotation="0" wrapText="true" indent="0" shrinkToFit="false"/>
      <protection locked="true" hidden="false"/>
    </xf>
    <xf numFmtId="167" fontId="13" fillId="8" borderId="4" xfId="0" applyFont="true" applyBorder="true" applyAlignment="true" applyProtection="true">
      <alignment horizontal="center" vertical="center" textRotation="0" wrapText="true" indent="0" shrinkToFit="false"/>
      <protection locked="true" hidden="false"/>
    </xf>
    <xf numFmtId="173" fontId="12" fillId="8" borderId="4" xfId="0" applyFont="true" applyBorder="true" applyAlignment="true" applyProtection="true">
      <alignment horizontal="center" vertical="center" textRotation="0" wrapText="true" indent="0" shrinkToFit="false"/>
      <protection locked="true" hidden="false"/>
    </xf>
    <xf numFmtId="164" fontId="14" fillId="8" borderId="4" xfId="0" applyFont="true" applyBorder="true" applyAlignment="true" applyProtection="true">
      <alignment horizontal="general" vertical="center" textRotation="0" wrapText="true" indent="0" shrinkToFit="false"/>
      <protection locked="true" hidden="false"/>
    </xf>
    <xf numFmtId="170" fontId="14" fillId="0" borderId="4" xfId="0" applyFont="true" applyBorder="true" applyAlignment="true" applyProtection="true">
      <alignment horizontal="center" vertical="center" textRotation="0" wrapText="true" indent="0" shrinkToFit="false"/>
      <protection locked="true" hidden="false"/>
    </xf>
    <xf numFmtId="175" fontId="13" fillId="8" borderId="0" xfId="0" applyFont="true" applyBorder="false" applyAlignment="true" applyProtection="true">
      <alignment horizontal="center" vertical="center" textRotation="0" wrapText="false" indent="0" shrinkToFit="false"/>
      <protection locked="true" hidden="false"/>
    </xf>
    <xf numFmtId="164" fontId="13" fillId="5" borderId="0" xfId="0" applyFont="true" applyBorder="false" applyAlignment="true" applyProtection="true">
      <alignment horizontal="center" vertical="center" textRotation="0" wrapText="false" indent="0" shrinkToFit="false"/>
      <protection locked="true" hidden="false"/>
    </xf>
    <xf numFmtId="164" fontId="12" fillId="5" borderId="4" xfId="0" applyFont="true" applyBorder="true" applyAlignment="true" applyProtection="true">
      <alignment horizontal="center" vertical="center" textRotation="0" wrapText="false" indent="0" shrinkToFit="false"/>
      <protection locked="true" hidden="false"/>
    </xf>
    <xf numFmtId="171" fontId="12" fillId="5" borderId="4" xfId="0" applyFont="true" applyBorder="true" applyAlignment="true" applyProtection="true">
      <alignment horizontal="center" vertical="center" textRotation="0" wrapText="false" indent="0" shrinkToFit="false"/>
      <protection locked="true" hidden="false"/>
    </xf>
    <xf numFmtId="164" fontId="17" fillId="5" borderId="4" xfId="0" applyFont="true" applyBorder="true" applyAlignment="true" applyProtection="true">
      <alignment horizontal="center" vertical="center" textRotation="0" wrapText="false" indent="0" shrinkToFit="false"/>
      <protection locked="true" hidden="false"/>
    </xf>
    <xf numFmtId="169" fontId="12" fillId="8" borderId="4" xfId="0" applyFont="true" applyBorder="true" applyAlignment="true" applyProtection="true">
      <alignment horizontal="center" vertical="center" textRotation="0" wrapText="true" indent="0" shrinkToFit="true"/>
      <protection locked="true" hidden="false"/>
    </xf>
    <xf numFmtId="170" fontId="11" fillId="8" borderId="4" xfId="0" applyFont="true" applyBorder="true" applyAlignment="true" applyProtection="true">
      <alignment horizontal="center" vertical="center" textRotation="0" wrapText="true" indent="0" shrinkToFit="true"/>
      <protection locked="true" hidden="false"/>
    </xf>
    <xf numFmtId="164" fontId="12" fillId="8" borderId="4" xfId="0" applyFont="true" applyBorder="true" applyAlignment="true" applyProtection="true">
      <alignment horizontal="center" vertical="center" textRotation="0" wrapText="false" indent="0" shrinkToFit="true"/>
      <protection locked="true" hidden="false"/>
    </xf>
    <xf numFmtId="166" fontId="12" fillId="8" borderId="4" xfId="0" applyFont="true" applyBorder="true" applyAlignment="true" applyProtection="true">
      <alignment horizontal="center" vertical="center" textRotation="0" wrapText="false" indent="0" shrinkToFit="true"/>
      <protection locked="true" hidden="false"/>
    </xf>
    <xf numFmtId="167" fontId="17" fillId="11" borderId="4" xfId="0" applyFont="true" applyBorder="true" applyAlignment="true" applyProtection="true">
      <alignment horizontal="left" vertical="center" textRotation="0" wrapText="true" indent="0" shrinkToFit="true"/>
      <protection locked="true" hidden="false"/>
    </xf>
    <xf numFmtId="167" fontId="17" fillId="9" borderId="4" xfId="0" applyFont="true" applyBorder="true" applyAlignment="true" applyProtection="true">
      <alignment horizontal="left" vertical="center" textRotation="0" wrapText="true" indent="0" shrinkToFit="true"/>
      <protection locked="true" hidden="false"/>
    </xf>
    <xf numFmtId="167" fontId="17" fillId="11" borderId="4" xfId="0" applyFont="true" applyBorder="true" applyAlignment="true" applyProtection="true">
      <alignment horizontal="center" vertical="center" textRotation="0" wrapText="true" indent="0" shrinkToFit="true"/>
      <protection locked="true" hidden="false"/>
    </xf>
    <xf numFmtId="171" fontId="17" fillId="8" borderId="0" xfId="0" applyFont="true" applyBorder="false" applyAlignment="true" applyProtection="true">
      <alignment horizontal="center" vertical="center" textRotation="0" wrapText="true" indent="0" shrinkToFit="true"/>
      <protection locked="true" hidden="false"/>
    </xf>
    <xf numFmtId="164" fontId="17" fillId="8" borderId="0" xfId="0" applyFont="true" applyBorder="false" applyAlignment="true" applyProtection="true">
      <alignment horizontal="center" vertical="center" textRotation="0" wrapText="false" indent="0" shrinkToFit="false"/>
      <protection locked="true" hidden="false"/>
    </xf>
    <xf numFmtId="164" fontId="17" fillId="11" borderId="0" xfId="0" applyFont="true" applyBorder="false" applyAlignment="true" applyProtection="true">
      <alignment horizontal="center" vertical="center" textRotation="0" wrapText="false" indent="0" shrinkToFit="false"/>
      <protection locked="true" hidden="false"/>
    </xf>
    <xf numFmtId="164" fontId="17" fillId="8" borderId="0" xfId="0" applyFont="true" applyBorder="false" applyAlignment="true" applyProtection="true">
      <alignment horizontal="center" vertical="center" textRotation="0" wrapText="true" indent="0" shrinkToFit="false"/>
      <protection locked="true" hidden="false"/>
    </xf>
    <xf numFmtId="164" fontId="11" fillId="8" borderId="4" xfId="0" applyFont="true" applyBorder="true" applyAlignment="true" applyProtection="true">
      <alignment horizontal="center" vertical="center" textRotation="0" wrapText="false" indent="0" shrinkToFit="true"/>
      <protection locked="true" hidden="false"/>
    </xf>
    <xf numFmtId="166" fontId="17" fillId="11" borderId="4" xfId="0" applyFont="true" applyBorder="true" applyAlignment="true" applyProtection="true">
      <alignment horizontal="left" vertical="center" textRotation="0" wrapText="true" indent="0" shrinkToFit="true"/>
      <protection locked="true" hidden="false"/>
    </xf>
    <xf numFmtId="166" fontId="17" fillId="9" borderId="4" xfId="0" applyFont="true" applyBorder="true" applyAlignment="true" applyProtection="true">
      <alignment horizontal="left" vertical="center" textRotation="0" wrapText="true" indent="0" shrinkToFit="true"/>
      <protection locked="true" hidden="false"/>
    </xf>
    <xf numFmtId="166" fontId="17" fillId="8" borderId="0" xfId="0" applyFont="true" applyBorder="false" applyAlignment="true" applyProtection="true">
      <alignment horizontal="center" vertical="center" textRotation="0" wrapText="true" indent="0" shrinkToFit="true"/>
      <protection locked="true" hidden="false"/>
    </xf>
    <xf numFmtId="167" fontId="13" fillId="15" borderId="4" xfId="0" applyFont="true" applyBorder="true" applyAlignment="true" applyProtection="true">
      <alignment horizontal="left" vertical="center" textRotation="0" wrapText="true" indent="0" shrinkToFit="true"/>
      <protection locked="true" hidden="false"/>
    </xf>
    <xf numFmtId="167" fontId="13" fillId="15" borderId="4" xfId="0" applyFont="true" applyBorder="true" applyAlignment="true" applyProtection="true">
      <alignment horizontal="center" vertical="center" textRotation="0" wrapText="true" indent="0" shrinkToFit="true"/>
      <protection locked="true" hidden="false"/>
    </xf>
    <xf numFmtId="164" fontId="13" fillId="15" borderId="0" xfId="0" applyFont="true" applyBorder="false" applyAlignment="true" applyProtection="true">
      <alignment horizontal="center" vertical="center" textRotation="0" wrapText="false" indent="0" shrinkToFit="false"/>
      <protection locked="true" hidden="false"/>
    </xf>
    <xf numFmtId="167" fontId="13" fillId="11" borderId="4" xfId="0" applyFont="true" applyBorder="true" applyAlignment="true" applyProtection="true">
      <alignment horizontal="left" vertical="center" textRotation="0" wrapText="true" indent="0" shrinkToFit="true"/>
      <protection locked="true" hidden="false"/>
    </xf>
    <xf numFmtId="167" fontId="13" fillId="11" borderId="4" xfId="0" applyFont="true" applyBorder="true" applyAlignment="true" applyProtection="true">
      <alignment horizontal="center" vertical="center" textRotation="0" wrapText="true" indent="0" shrinkToFit="true"/>
      <protection locked="true" hidden="false"/>
    </xf>
    <xf numFmtId="164" fontId="13" fillId="11" borderId="0" xfId="0" applyFont="true" applyBorder="false" applyAlignment="true" applyProtection="true">
      <alignment horizontal="center" vertical="center" textRotation="0" wrapText="false" indent="0" shrinkToFit="false"/>
      <protection locked="true" hidden="false"/>
    </xf>
    <xf numFmtId="164" fontId="15" fillId="8" borderId="4" xfId="0" applyFont="true" applyBorder="true" applyAlignment="true" applyProtection="true">
      <alignment horizontal="center" vertical="center" textRotation="0" wrapText="false" indent="0" shrinkToFit="false"/>
      <protection locked="true" hidden="false"/>
    </xf>
    <xf numFmtId="176" fontId="11" fillId="8" borderId="4" xfId="0" applyFont="true" applyBorder="true" applyAlignment="true" applyProtection="true">
      <alignment horizontal="center" vertical="center" textRotation="0" wrapText="true" indent="0" shrinkToFit="true"/>
      <protection locked="true" hidden="false"/>
    </xf>
    <xf numFmtId="170" fontId="15" fillId="8" borderId="4" xfId="0" applyFont="true" applyBorder="true" applyAlignment="true" applyProtection="true">
      <alignment horizontal="center" vertical="center" textRotation="0" wrapText="true" indent="0" shrinkToFit="false"/>
      <protection locked="true" hidden="false"/>
    </xf>
    <xf numFmtId="166" fontId="13" fillId="15" borderId="4" xfId="0" applyFont="true" applyBorder="true" applyAlignment="true" applyProtection="true">
      <alignment horizontal="center" vertical="center" textRotation="0" wrapText="true" indent="0" shrinkToFit="true"/>
      <protection locked="true" hidden="false"/>
    </xf>
    <xf numFmtId="167" fontId="13" fillId="8" borderId="0" xfId="0" applyFont="true" applyBorder="true" applyAlignment="true" applyProtection="true">
      <alignment horizontal="center" vertical="center" textRotation="0" wrapText="true" indent="0" shrinkToFit="true"/>
      <protection locked="true" hidden="false"/>
    </xf>
    <xf numFmtId="164" fontId="11" fillId="0" borderId="0" xfId="0" applyFont="true" applyBorder="false" applyAlignment="true" applyProtection="true">
      <alignment horizontal="center" vertical="bottom" textRotation="0" wrapText="true" indent="0" shrinkToFit="false"/>
      <protection locked="true" hidden="false"/>
    </xf>
    <xf numFmtId="164" fontId="11" fillId="0" borderId="0" xfId="0" applyFont="true" applyBorder="false" applyAlignment="true" applyProtection="true">
      <alignment horizontal="center" vertical="center" textRotation="0" wrapText="true" indent="0" shrinkToFit="false"/>
      <protection locked="true" hidden="false"/>
    </xf>
    <xf numFmtId="164" fontId="11" fillId="12" borderId="7" xfId="0" applyFont="true" applyBorder="true" applyAlignment="true" applyProtection="false">
      <alignment horizontal="center" vertical="center" textRotation="0" wrapText="true" indent="0" shrinkToFit="false"/>
      <protection locked="true" hidden="false"/>
    </xf>
    <xf numFmtId="164" fontId="11" fillId="13" borderId="4" xfId="0" applyFont="true" applyBorder="true" applyAlignment="true" applyProtection="true">
      <alignment horizontal="center" vertical="center" textRotation="0" wrapText="false" indent="0" shrinkToFit="false"/>
      <protection locked="true" hidden="false"/>
    </xf>
    <xf numFmtId="164" fontId="15" fillId="13" borderId="4" xfId="0" applyFont="true" applyBorder="true" applyAlignment="true" applyProtection="true">
      <alignment horizontal="center" vertical="center" textRotation="0" wrapText="true" indent="0" shrinkToFit="false"/>
      <protection locked="true" hidden="false"/>
    </xf>
    <xf numFmtId="170" fontId="14" fillId="13" borderId="4" xfId="0" applyFont="true" applyBorder="true" applyAlignment="true" applyProtection="true">
      <alignment horizontal="center" vertical="center" textRotation="0" wrapText="true" indent="0" shrinkToFit="true"/>
      <protection locked="true" hidden="false"/>
    </xf>
    <xf numFmtId="170" fontId="12" fillId="13" borderId="4" xfId="0" applyFont="true" applyBorder="true" applyAlignment="true" applyProtection="true">
      <alignment horizontal="center" vertical="center" textRotation="0" wrapText="true" indent="0" shrinkToFit="false"/>
      <protection locked="true" hidden="false"/>
    </xf>
    <xf numFmtId="164" fontId="14" fillId="13" borderId="4" xfId="0" applyFont="true" applyBorder="true" applyAlignment="true" applyProtection="true">
      <alignment horizontal="left" vertical="center" textRotation="0" wrapText="true" indent="0" shrinkToFit="false"/>
      <protection locked="true" hidden="false"/>
    </xf>
    <xf numFmtId="169" fontId="11" fillId="13" borderId="4" xfId="0" applyFont="true" applyBorder="true" applyAlignment="true" applyProtection="true">
      <alignment horizontal="center" vertical="center" textRotation="0" wrapText="false" indent="0" shrinkToFit="false"/>
      <protection locked="true" hidden="false"/>
    </xf>
    <xf numFmtId="164" fontId="14" fillId="13" borderId="4" xfId="0" applyFont="true" applyBorder="true" applyAlignment="true" applyProtection="true">
      <alignment horizontal="general" vertical="center" textRotation="0" wrapText="true" indent="0" shrinkToFit="false"/>
      <protection locked="true" hidden="false"/>
    </xf>
    <xf numFmtId="174" fontId="14" fillId="13" borderId="4" xfId="0" applyFont="true" applyBorder="true" applyAlignment="true" applyProtection="true">
      <alignment horizontal="center" vertical="center" textRotation="0" wrapText="true" indent="0" shrinkToFit="false"/>
      <protection locked="true" hidden="false"/>
    </xf>
    <xf numFmtId="166" fontId="14" fillId="13" borderId="4" xfId="0" applyFont="true" applyBorder="true" applyAlignment="true" applyProtection="true">
      <alignment horizontal="center" vertical="center" textRotation="0" wrapText="true" indent="0" shrinkToFit="false"/>
      <protection locked="true" hidden="false"/>
    </xf>
    <xf numFmtId="167" fontId="13" fillId="5" borderId="4" xfId="0" applyFont="true" applyBorder="true" applyAlignment="true" applyProtection="true">
      <alignment horizontal="center" vertical="center" textRotation="0" wrapText="true" indent="0" shrinkToFit="true"/>
      <protection locked="true" hidden="false"/>
    </xf>
    <xf numFmtId="173" fontId="11" fillId="8" borderId="4" xfId="0" applyFont="true" applyBorder="true" applyAlignment="true" applyProtection="true">
      <alignment horizontal="center" vertical="center" textRotation="0" wrapText="true" indent="0" shrinkToFit="false"/>
      <protection locked="true" hidden="false"/>
    </xf>
    <xf numFmtId="167" fontId="8" fillId="16" borderId="4" xfId="0" applyFont="true" applyBorder="true" applyAlignment="true" applyProtection="true">
      <alignment horizontal="left" vertical="center" textRotation="0" wrapText="true" indent="0" shrinkToFit="true"/>
      <protection locked="true" hidden="false"/>
    </xf>
    <xf numFmtId="167" fontId="13" fillId="16" borderId="4" xfId="0" applyFont="true" applyBorder="true" applyAlignment="true" applyProtection="true">
      <alignment horizontal="left" vertical="center" textRotation="0" wrapText="true" indent="0" shrinkToFit="true"/>
      <protection locked="true" hidden="false"/>
    </xf>
    <xf numFmtId="167" fontId="8" fillId="16" borderId="4" xfId="0" applyFont="true" applyBorder="true" applyAlignment="true" applyProtection="true">
      <alignment horizontal="center" vertical="center" textRotation="0" wrapText="true" indent="0" shrinkToFit="true"/>
      <protection locked="true" hidden="false"/>
    </xf>
    <xf numFmtId="164" fontId="8" fillId="16" borderId="0" xfId="0" applyFont="true" applyBorder="false" applyAlignment="true" applyProtection="true">
      <alignment horizontal="center" vertical="top" textRotation="0" wrapText="false" indent="0" shrinkToFit="false"/>
      <protection locked="true" hidden="false"/>
    </xf>
    <xf numFmtId="167" fontId="13" fillId="16" borderId="4" xfId="0" applyFont="true" applyBorder="true" applyAlignment="true" applyProtection="true">
      <alignment horizontal="center" vertical="center" textRotation="0" wrapText="true" indent="0" shrinkToFit="true"/>
      <protection locked="true" hidden="false"/>
    </xf>
    <xf numFmtId="164" fontId="13" fillId="16" borderId="0" xfId="0" applyFont="true" applyBorder="false" applyAlignment="true" applyProtection="true">
      <alignment horizontal="center" vertical="top" textRotation="0" wrapText="false" indent="0" shrinkToFit="false"/>
      <protection locked="true" hidden="false"/>
    </xf>
    <xf numFmtId="164" fontId="19" fillId="0" borderId="4" xfId="0" applyFont="true" applyBorder="true" applyAlignment="true" applyProtection="true">
      <alignment horizontal="center" vertical="center" textRotation="0" wrapText="true" indent="0" shrinkToFit="false"/>
      <protection locked="true" hidden="false"/>
    </xf>
    <xf numFmtId="169" fontId="19" fillId="0" borderId="4" xfId="0" applyFont="true" applyBorder="true" applyAlignment="true" applyProtection="true">
      <alignment horizontal="center" vertical="center" textRotation="0" wrapText="true" indent="0" shrinkToFit="true"/>
      <protection locked="true" hidden="false"/>
    </xf>
    <xf numFmtId="170" fontId="19" fillId="8" borderId="4" xfId="0" applyFont="true" applyBorder="true" applyAlignment="true" applyProtection="true">
      <alignment horizontal="center" vertical="center" textRotation="0" wrapText="true" indent="0" shrinkToFit="false"/>
      <protection locked="true" hidden="false"/>
    </xf>
    <xf numFmtId="171" fontId="19" fillId="8" borderId="4" xfId="0" applyFont="true" applyBorder="true" applyAlignment="true" applyProtection="true">
      <alignment horizontal="center" vertical="center" textRotation="0" wrapText="false" indent="0" shrinkToFit="false"/>
      <protection locked="true" hidden="false"/>
    </xf>
    <xf numFmtId="177" fontId="19" fillId="8" borderId="4" xfId="0" applyFont="true" applyBorder="true" applyAlignment="true" applyProtection="true">
      <alignment horizontal="center" vertical="center" textRotation="0" wrapText="true" indent="0" shrinkToFit="true"/>
      <protection locked="true" hidden="false"/>
    </xf>
    <xf numFmtId="177" fontId="13" fillId="8" borderId="0" xfId="15" applyFont="true" applyBorder="true" applyAlignment="true" applyProtection="true">
      <alignment horizontal="center" vertical="center" textRotation="0" wrapText="false" indent="0" shrinkToFit="false"/>
      <protection locked="true" hidden="false"/>
    </xf>
    <xf numFmtId="167" fontId="17" fillId="17" borderId="4" xfId="0" applyFont="true" applyBorder="true" applyAlignment="true" applyProtection="true">
      <alignment horizontal="left" vertical="center" textRotation="0" wrapText="true" indent="0" shrinkToFit="true"/>
      <protection locked="true" hidden="false"/>
    </xf>
    <xf numFmtId="167" fontId="17" fillId="17" borderId="4" xfId="0" applyFont="true" applyBorder="true" applyAlignment="true" applyProtection="true">
      <alignment horizontal="center" vertical="center" textRotation="0" wrapText="true" indent="0" shrinkToFit="true"/>
      <protection locked="true" hidden="false"/>
    </xf>
    <xf numFmtId="164" fontId="17" fillId="8" borderId="0" xfId="0" applyFont="true" applyBorder="false" applyAlignment="true" applyProtection="true">
      <alignment horizontal="center" vertical="top" textRotation="0" wrapText="false" indent="0" shrinkToFit="false"/>
      <protection locked="true" hidden="false"/>
    </xf>
    <xf numFmtId="164" fontId="17" fillId="17" borderId="0" xfId="0" applyFont="true" applyBorder="false" applyAlignment="true" applyProtection="true">
      <alignment horizontal="center" vertical="center"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center" textRotation="0" wrapText="false" indent="0" shrinkToFit="false"/>
      <protection locked="true" hidden="false"/>
    </xf>
    <xf numFmtId="171" fontId="15" fillId="0" borderId="0" xfId="0" applyFont="true" applyBorder="true" applyAlignment="true" applyProtection="true">
      <alignment horizontal="center" vertical="center" textRotation="0" wrapText="false" indent="0" shrinkToFit="false"/>
      <protection locked="true" hidden="false"/>
    </xf>
    <xf numFmtId="166" fontId="15" fillId="0" borderId="0" xfId="0" applyFont="true" applyBorder="true" applyAlignment="true" applyProtection="true">
      <alignment horizontal="center" vertical="center" textRotation="0" wrapText="false" indent="0" shrinkToFit="false"/>
      <protection locked="true" hidden="false"/>
    </xf>
    <xf numFmtId="167" fontId="13" fillId="5" borderId="0" xfId="0" applyFont="true" applyBorder="false" applyAlignment="true" applyProtection="true">
      <alignment horizontal="left" vertical="top" textRotation="0" wrapText="false" indent="0" shrinkToFit="false"/>
      <protection locked="true" hidden="false"/>
    </xf>
    <xf numFmtId="167" fontId="13" fillId="2" borderId="0" xfId="0" applyFont="true" applyBorder="false" applyAlignment="true" applyProtection="true">
      <alignment horizontal="left" vertical="top" textRotation="0" wrapText="false" indent="0" shrinkToFit="false"/>
      <protection locked="true" hidden="false"/>
    </xf>
    <xf numFmtId="167" fontId="13" fillId="6" borderId="0" xfId="0" applyFont="true" applyBorder="false" applyAlignment="true" applyProtection="true">
      <alignment horizontal="left" vertical="top" textRotation="0" wrapText="false" indent="0" shrinkToFit="false"/>
      <protection locked="true" hidden="false"/>
    </xf>
    <xf numFmtId="167" fontId="13" fillId="7" borderId="0" xfId="0" applyFont="true" applyBorder="false" applyAlignment="true" applyProtection="true">
      <alignment horizontal="center" vertical="center" textRotation="0" wrapText="false" indent="0" shrinkToFit="false"/>
      <protection locked="true" hidden="false"/>
    </xf>
    <xf numFmtId="164" fontId="13" fillId="8" borderId="0" xfId="0" applyFont="true" applyBorder="false" applyAlignment="true" applyProtection="true">
      <alignment horizontal="center" vertical="top" textRotation="0" wrapText="false" indent="0" shrinkToFit="false"/>
      <protection locked="true" hidden="false"/>
    </xf>
    <xf numFmtId="164" fontId="13" fillId="0" borderId="0" xfId="0" applyFont="true" applyBorder="false" applyAlignment="true" applyProtection="true">
      <alignment horizontal="center"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5" fillId="0" borderId="0" xfId="0" applyFont="true" applyBorder="false" applyAlignment="true" applyProtection="true">
      <alignment horizontal="center" vertical="center" textRotation="0" wrapText="false" indent="0" shrinkToFit="false"/>
      <protection locked="true" hidden="false"/>
    </xf>
    <xf numFmtId="171" fontId="15" fillId="0" borderId="0" xfId="0" applyFont="true" applyBorder="false" applyAlignment="true" applyProtection="true">
      <alignment horizontal="center" vertical="center" textRotation="0" wrapText="false" indent="0" shrinkToFit="false"/>
      <protection locked="true" hidden="false"/>
    </xf>
    <xf numFmtId="177" fontId="15" fillId="0" borderId="0" xfId="0" applyFont="true" applyBorder="false" applyAlignment="true" applyProtection="true">
      <alignment horizontal="center" vertical="center" textRotation="0" wrapText="false" indent="0" shrinkToFit="false"/>
      <protection locked="true" hidden="false"/>
    </xf>
    <xf numFmtId="166" fontId="15" fillId="0" borderId="0" xfId="0" applyFont="true" applyBorder="false" applyAlignment="true" applyProtection="true">
      <alignment horizontal="center" vertical="center" textRotation="0" wrapText="false" indent="0" shrinkToFit="false"/>
      <protection locked="true" hidden="false"/>
    </xf>
    <xf numFmtId="173" fontId="12" fillId="17" borderId="4" xfId="0" applyFont="true" applyBorder="true" applyAlignment="true" applyProtection="true">
      <alignment horizontal="center" vertical="center" textRotation="0" wrapText="true" indent="0" shrinkToFit="true"/>
      <protection locked="true" hidden="false"/>
    </xf>
    <xf numFmtId="164" fontId="12"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22" fillId="0"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6" fontId="13" fillId="0" borderId="0" xfId="0" applyFont="true" applyBorder="false" applyAlignment="true" applyProtection="true">
      <alignment horizontal="center"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6" fontId="8"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false" applyAlignment="true" applyProtection="true">
      <alignment horizontal="left" vertical="top" textRotation="0" wrapText="false" indent="0" shrinkToFit="false"/>
      <protection locked="true" hidden="false"/>
    </xf>
    <xf numFmtId="164" fontId="13" fillId="8" borderId="0" xfId="0" applyFont="true" applyBorder="true" applyAlignment="true" applyProtection="true">
      <alignment horizontal="right" vertical="center" textRotation="0" wrapText="true" indent="0" shrinkToFit="false"/>
      <protection locked="true" hidden="false"/>
    </xf>
    <xf numFmtId="164" fontId="13" fillId="8" borderId="0" xfId="0" applyFont="true" applyBorder="true" applyAlignment="true" applyProtection="true">
      <alignment horizontal="center" vertical="center" textRotation="0" wrapText="true" indent="0" shrinkToFit="false"/>
      <protection locked="true" hidden="false"/>
    </xf>
    <xf numFmtId="164" fontId="13" fillId="8" borderId="0" xfId="0" applyFont="true" applyBorder="true" applyAlignment="true" applyProtection="true">
      <alignment horizontal="right" vertical="top" textRotation="0" wrapText="true" indent="0" shrinkToFit="false"/>
      <protection locked="true" hidden="false"/>
    </xf>
    <xf numFmtId="167" fontId="8" fillId="8" borderId="0" xfId="0" applyFont="true" applyBorder="false" applyAlignment="true" applyProtection="true">
      <alignment horizontal="center" vertical="center" textRotation="0" wrapText="false" indent="0" shrinkToFit="false"/>
      <protection locked="true" hidden="false"/>
    </xf>
    <xf numFmtId="164" fontId="13" fillId="8" borderId="8" xfId="0" applyFont="true" applyBorder="true" applyAlignment="true" applyProtection="true">
      <alignment horizontal="center" vertical="center" textRotation="0" wrapText="true" indent="0" shrinkToFit="false"/>
      <protection locked="true" hidden="false"/>
    </xf>
    <xf numFmtId="164" fontId="13" fillId="8" borderId="8" xfId="0" applyFont="true" applyBorder="true" applyAlignment="true" applyProtection="true">
      <alignment horizontal="general" vertical="center" textRotation="0" wrapText="true" indent="0" shrinkToFit="false"/>
      <protection locked="true" hidden="false"/>
    </xf>
    <xf numFmtId="164" fontId="13" fillId="8" borderId="4" xfId="0" applyFont="true" applyBorder="true" applyAlignment="true" applyProtection="true">
      <alignment horizontal="center" vertical="center" textRotation="0" wrapText="true" indent="0" shrinkToFit="false"/>
      <protection locked="true" hidden="false"/>
    </xf>
    <xf numFmtId="164" fontId="17" fillId="0" borderId="4" xfId="0" applyFont="true" applyBorder="true" applyAlignment="true" applyProtection="true">
      <alignment horizontal="center" vertical="center" textRotation="0" wrapText="true" indent="0" shrinkToFit="false"/>
      <protection locked="true" hidden="false"/>
    </xf>
    <xf numFmtId="164" fontId="8" fillId="8" borderId="4" xfId="0" applyFont="true" applyBorder="true" applyAlignment="true" applyProtection="true">
      <alignment horizontal="center" vertical="center" textRotation="0" wrapText="true" indent="0" shrinkToFit="false"/>
      <protection locked="true" hidden="false"/>
    </xf>
    <xf numFmtId="167" fontId="8" fillId="2" borderId="4" xfId="0" applyFont="true" applyBorder="true" applyAlignment="true" applyProtection="true">
      <alignment horizontal="left" vertical="center" textRotation="0" wrapText="false" indent="0" shrinkToFit="true"/>
      <protection locked="true" hidden="false"/>
    </xf>
    <xf numFmtId="164" fontId="17" fillId="0" borderId="4" xfId="0" applyFont="true" applyBorder="true" applyAlignment="true" applyProtection="true">
      <alignment horizontal="center" vertical="bottom" textRotation="0" wrapText="true" indent="0" shrinkToFit="false"/>
      <protection locked="true" hidden="false"/>
    </xf>
    <xf numFmtId="167" fontId="8" fillId="2" borderId="4" xfId="0" applyFont="true" applyBorder="true" applyAlignment="true" applyProtection="true">
      <alignment horizontal="left" vertical="center" textRotation="0" wrapText="true" indent="0" shrinkToFit="false"/>
      <protection locked="true" hidden="false"/>
    </xf>
    <xf numFmtId="166" fontId="8" fillId="5" borderId="0" xfId="0" applyFont="true" applyBorder="false" applyAlignment="true" applyProtection="true">
      <alignment horizontal="center" vertical="center" textRotation="0" wrapText="false" indent="0" shrinkToFit="false"/>
      <protection locked="true" hidden="false"/>
    </xf>
    <xf numFmtId="164" fontId="13" fillId="5" borderId="4" xfId="0" applyFont="true" applyBorder="true" applyAlignment="true" applyProtection="true">
      <alignment horizontal="left" vertical="center" textRotation="0" wrapText="true" indent="0" shrinkToFit="false"/>
      <protection locked="true" hidden="false"/>
    </xf>
    <xf numFmtId="164" fontId="13" fillId="5" borderId="4" xfId="0" applyFont="true" applyBorder="true" applyAlignment="true" applyProtection="true">
      <alignment horizontal="center" vertical="center" textRotation="0" wrapText="true" indent="0" shrinkToFit="false"/>
      <protection locked="true" hidden="false"/>
    </xf>
    <xf numFmtId="169" fontId="13" fillId="5" borderId="4" xfId="0" applyFont="true" applyBorder="true" applyAlignment="true" applyProtection="true">
      <alignment horizontal="left" vertical="center" textRotation="0" wrapText="true" indent="0" shrinkToFit="true"/>
      <protection locked="true" hidden="false"/>
    </xf>
    <xf numFmtId="164" fontId="17" fillId="5" borderId="4" xfId="0" applyFont="true" applyBorder="true" applyAlignment="true" applyProtection="true">
      <alignment horizontal="center" vertical="bottom" textRotation="0" wrapText="false" indent="0" shrinkToFit="false"/>
      <protection locked="true" hidden="false"/>
    </xf>
    <xf numFmtId="170" fontId="13" fillId="5" borderId="4" xfId="0" applyFont="true" applyBorder="true" applyAlignment="true" applyProtection="true">
      <alignment horizontal="center" vertical="center" textRotation="0" wrapText="true" indent="0" shrinkToFit="false"/>
      <protection locked="true" hidden="false"/>
    </xf>
    <xf numFmtId="164" fontId="13" fillId="5" borderId="4" xfId="0" applyFont="true" applyBorder="true" applyAlignment="true" applyProtection="true">
      <alignment horizontal="left" vertical="center" textRotation="0" wrapText="false" indent="0" shrinkToFit="true"/>
      <protection locked="true" hidden="false"/>
    </xf>
    <xf numFmtId="166" fontId="13" fillId="5" borderId="4" xfId="0" applyFont="true" applyBorder="true" applyAlignment="true" applyProtection="true">
      <alignment horizontal="center" vertical="center" textRotation="0" wrapText="true" indent="0" shrinkToFit="true"/>
      <protection locked="true" hidden="false"/>
    </xf>
    <xf numFmtId="166" fontId="13" fillId="5" borderId="0" xfId="0" applyFont="true" applyBorder="false" applyAlignment="true" applyProtection="true">
      <alignment horizontal="center" vertical="center" textRotation="0" wrapText="true" indent="0" shrinkToFit="true"/>
      <protection locked="true" hidden="false"/>
    </xf>
    <xf numFmtId="164" fontId="13" fillId="3" borderId="4" xfId="0" applyFont="true" applyBorder="true" applyAlignment="true" applyProtection="true">
      <alignment horizontal="general" vertical="center" textRotation="0" wrapText="true" indent="0" shrinkToFit="false"/>
      <protection locked="true" hidden="false"/>
    </xf>
    <xf numFmtId="164" fontId="13" fillId="3" borderId="4" xfId="0" applyFont="true" applyBorder="true" applyAlignment="true" applyProtection="true">
      <alignment horizontal="center" vertical="center" textRotation="0" wrapText="true" indent="0" shrinkToFit="false"/>
      <protection locked="true" hidden="false"/>
    </xf>
    <xf numFmtId="169" fontId="13" fillId="3" borderId="4" xfId="0" applyFont="true" applyBorder="true" applyAlignment="true" applyProtection="true">
      <alignment horizontal="left" vertical="center" textRotation="0" wrapText="true" indent="0" shrinkToFit="true"/>
      <protection locked="true" hidden="false"/>
    </xf>
    <xf numFmtId="164" fontId="13" fillId="3" borderId="4" xfId="0" applyFont="true" applyBorder="true" applyAlignment="true" applyProtection="true">
      <alignment horizontal="left" vertical="center" textRotation="0" wrapText="false" indent="0" shrinkToFit="true"/>
      <protection locked="true" hidden="false"/>
    </xf>
    <xf numFmtId="166" fontId="13" fillId="3" borderId="4" xfId="0" applyFont="true" applyBorder="true" applyAlignment="true" applyProtection="true">
      <alignment horizontal="center" vertical="center" textRotation="0" wrapText="true" indent="0" shrinkToFit="true"/>
      <protection locked="true" hidden="false"/>
    </xf>
    <xf numFmtId="167" fontId="8" fillId="2" borderId="4" xfId="0" applyFont="true" applyBorder="true" applyAlignment="true" applyProtection="true">
      <alignment horizontal="left" vertical="center" textRotation="0" wrapText="true" indent="0" shrinkToFit="true"/>
      <protection locked="true" hidden="false"/>
    </xf>
    <xf numFmtId="170" fontId="13" fillId="3" borderId="4" xfId="0" applyFont="true" applyBorder="true" applyAlignment="true" applyProtection="true">
      <alignment horizontal="center" vertical="center" textRotation="0" wrapText="true" indent="0" shrinkToFit="false"/>
      <protection locked="true" hidden="false"/>
    </xf>
    <xf numFmtId="164" fontId="13" fillId="8" borderId="4" xfId="0" applyFont="true" applyBorder="true" applyAlignment="true" applyProtection="true">
      <alignment horizontal="left" vertical="center" textRotation="0" wrapText="true" indent="0" shrinkToFit="false"/>
      <protection locked="true" hidden="false"/>
    </xf>
    <xf numFmtId="164" fontId="13" fillId="8" borderId="4" xfId="0" applyFont="true" applyBorder="true" applyAlignment="true" applyProtection="true">
      <alignment horizontal="general" vertical="center" textRotation="0" wrapText="true" indent="0" shrinkToFit="false"/>
      <protection locked="true" hidden="false"/>
    </xf>
    <xf numFmtId="164" fontId="13" fillId="8" borderId="9" xfId="0" applyFont="true" applyBorder="true" applyAlignment="true" applyProtection="true">
      <alignment horizontal="center" vertical="center" textRotation="0" wrapText="true" indent="0" shrinkToFit="false"/>
      <protection locked="true" hidden="false"/>
    </xf>
    <xf numFmtId="166" fontId="13" fillId="8" borderId="4" xfId="0" applyFont="true" applyBorder="true" applyAlignment="true" applyProtection="true">
      <alignment horizontal="center" vertical="center" textRotation="0" wrapText="true" indent="0" shrinkToFit="false"/>
      <protection locked="true" hidden="false"/>
    </xf>
    <xf numFmtId="164" fontId="13" fillId="8" borderId="5" xfId="0" applyFont="true" applyBorder="true" applyAlignment="true" applyProtection="true">
      <alignment horizontal="center" vertical="center" textRotation="0" wrapText="true" indent="0" shrinkToFit="false"/>
      <protection locked="true" hidden="false"/>
    </xf>
    <xf numFmtId="170" fontId="13" fillId="8" borderId="4" xfId="0" applyFont="true" applyBorder="true" applyAlignment="true" applyProtection="true">
      <alignment horizontal="center" vertical="center" textRotation="0" wrapText="true" indent="0" shrinkToFit="false"/>
      <protection locked="true" hidden="false"/>
    </xf>
    <xf numFmtId="177" fontId="13" fillId="3" borderId="4" xfId="0" applyFont="true" applyBorder="true" applyAlignment="true" applyProtection="true">
      <alignment horizontal="center" vertical="center" textRotation="0" wrapText="true" indent="0" shrinkToFit="true"/>
      <protection locked="true" hidden="false"/>
    </xf>
    <xf numFmtId="164" fontId="17" fillId="8" borderId="4" xfId="0" applyFont="true" applyBorder="true" applyAlignment="true" applyProtection="true">
      <alignment horizontal="center" vertical="bottom" textRotation="0" wrapText="false" indent="0" shrinkToFit="false"/>
      <protection locked="true" hidden="false"/>
    </xf>
    <xf numFmtId="169" fontId="13" fillId="8" borderId="4" xfId="0" applyFont="true" applyBorder="true" applyAlignment="true" applyProtection="true">
      <alignment horizontal="left" vertical="center" textRotation="0" wrapText="true" indent="0" shrinkToFit="true"/>
      <protection locked="true" hidden="false"/>
    </xf>
    <xf numFmtId="169" fontId="13" fillId="8" borderId="4" xfId="0" applyFont="true" applyBorder="true" applyAlignment="true" applyProtection="true">
      <alignment horizontal="center" vertical="center" textRotation="0" wrapText="true" indent="0" shrinkToFit="true"/>
      <protection locked="true" hidden="false"/>
    </xf>
    <xf numFmtId="164" fontId="13" fillId="0" borderId="4" xfId="0" applyFont="true" applyBorder="true" applyAlignment="true" applyProtection="true">
      <alignment horizontal="general" vertical="center" textRotation="0" wrapText="true" indent="0" shrinkToFit="false"/>
      <protection locked="true" hidden="false"/>
    </xf>
    <xf numFmtId="164" fontId="13" fillId="0" borderId="4" xfId="0" applyFont="true" applyBorder="true" applyAlignment="true" applyProtection="true">
      <alignment horizontal="center" vertical="center" textRotation="0" wrapText="true" indent="0" shrinkToFit="false"/>
      <protection locked="true" hidden="false"/>
    </xf>
    <xf numFmtId="164" fontId="13" fillId="0" borderId="4" xfId="0" applyFont="true" applyBorder="true" applyAlignment="true" applyProtection="true">
      <alignment horizontal="left" vertical="center" textRotation="0" wrapText="true" indent="0" shrinkToFit="false"/>
      <protection locked="true" hidden="false"/>
    </xf>
    <xf numFmtId="164" fontId="8" fillId="0" borderId="4" xfId="0" applyFont="true" applyBorder="true" applyAlignment="true" applyProtection="true">
      <alignment horizontal="left" vertical="center" textRotation="0" wrapText="true" indent="0" shrinkToFit="false"/>
      <protection locked="true" hidden="false"/>
    </xf>
    <xf numFmtId="164" fontId="8" fillId="0" borderId="4" xfId="0" applyFont="true" applyBorder="true" applyAlignment="true" applyProtection="true">
      <alignment horizontal="center" vertical="center" textRotation="0" wrapText="true" indent="0" shrinkToFit="false"/>
      <protection locked="true" hidden="false"/>
    </xf>
    <xf numFmtId="164" fontId="8" fillId="0" borderId="4" xfId="0" applyFont="true" applyBorder="true" applyAlignment="true" applyProtection="true">
      <alignment horizontal="general" vertical="center" textRotation="0" wrapText="true" indent="0" shrinkToFit="false"/>
      <protection locked="true" hidden="false"/>
    </xf>
    <xf numFmtId="170" fontId="8" fillId="8" borderId="4" xfId="0" applyFont="true" applyBorder="true" applyAlignment="true" applyProtection="true">
      <alignment horizontal="center" vertical="center" textRotation="0" wrapText="true" indent="0" shrinkToFit="false"/>
      <protection locked="true" hidden="false"/>
    </xf>
    <xf numFmtId="164" fontId="8" fillId="8" borderId="4" xfId="0" applyFont="true" applyBorder="true" applyAlignment="true" applyProtection="true">
      <alignment horizontal="left" vertical="center" textRotation="0" wrapText="true" indent="0" shrinkToFit="false"/>
      <protection locked="true" hidden="false"/>
    </xf>
    <xf numFmtId="166" fontId="8" fillId="8" borderId="4" xfId="0" applyFont="true" applyBorder="true" applyAlignment="true" applyProtection="true">
      <alignment horizontal="center" vertical="center" textRotation="0" wrapText="true" indent="0" shrinkToFit="false"/>
      <protection locked="true" hidden="false"/>
    </xf>
    <xf numFmtId="164" fontId="17" fillId="8" borderId="4" xfId="0" applyFont="true" applyBorder="true" applyAlignment="true" applyProtection="true">
      <alignment horizontal="center" vertical="center" textRotation="0" wrapText="false" indent="0" shrinkToFit="false"/>
      <protection locked="true" hidden="false"/>
    </xf>
    <xf numFmtId="173" fontId="13" fillId="8" borderId="4" xfId="0" applyFont="true" applyBorder="true" applyAlignment="true" applyProtection="true">
      <alignment horizontal="center" vertical="center" textRotation="0" wrapText="true" indent="0" shrinkToFit="true"/>
      <protection locked="true" hidden="false"/>
    </xf>
    <xf numFmtId="164" fontId="17" fillId="0" borderId="4" xfId="0" applyFont="true" applyBorder="true" applyAlignment="true" applyProtection="true">
      <alignment horizontal="center" vertical="bottom" textRotation="0" wrapText="false" indent="0" shrinkToFit="false"/>
      <protection locked="true" hidden="false"/>
    </xf>
    <xf numFmtId="167" fontId="16" fillId="2" borderId="4" xfId="0" applyFont="true" applyBorder="true" applyAlignment="true" applyProtection="true">
      <alignment horizontal="left" vertical="center" textRotation="0" wrapText="true" indent="0" shrinkToFit="false"/>
      <protection locked="true" hidden="false"/>
    </xf>
    <xf numFmtId="164" fontId="17" fillId="0" borderId="0" xfId="0" applyFont="true" applyBorder="true" applyAlignment="true" applyProtection="true">
      <alignment horizontal="center" vertical="bottom" textRotation="0" wrapText="false" indent="0" shrinkToFit="false"/>
      <protection locked="true" hidden="false"/>
    </xf>
    <xf numFmtId="173" fontId="13" fillId="3" borderId="4" xfId="0" applyFont="true" applyBorder="true" applyAlignment="true" applyProtection="true">
      <alignment horizontal="left" vertical="center" textRotation="0" wrapText="true" indent="0" shrinkToFit="true"/>
      <protection locked="true" hidden="false"/>
    </xf>
    <xf numFmtId="169" fontId="13" fillId="3" borderId="4" xfId="0" applyFont="true" applyBorder="true" applyAlignment="true" applyProtection="true">
      <alignment horizontal="center" vertical="center" textRotation="0" wrapText="true" indent="0" shrinkToFit="true"/>
      <protection locked="true" hidden="false"/>
    </xf>
    <xf numFmtId="164" fontId="17" fillId="0" borderId="0" xfId="0" applyFont="true" applyBorder="true" applyAlignment="true" applyProtection="true">
      <alignment horizontal="center" vertical="center" textRotation="0" wrapText="false" indent="0" shrinkToFit="false"/>
      <protection locked="true" hidden="false"/>
    </xf>
    <xf numFmtId="166" fontId="8" fillId="5" borderId="4" xfId="0" applyFont="true" applyBorder="true" applyAlignment="true" applyProtection="true">
      <alignment horizontal="left" vertical="center" textRotation="0" wrapText="true" indent="0" shrinkToFit="true"/>
      <protection locked="true" hidden="false"/>
    </xf>
    <xf numFmtId="164" fontId="17" fillId="0" borderId="4" xfId="0" applyFont="true" applyBorder="true" applyAlignment="true" applyProtection="true">
      <alignment horizontal="left" vertical="center" textRotation="0" wrapText="true" indent="0" shrinkToFit="false"/>
      <protection locked="true" hidden="false"/>
    </xf>
    <xf numFmtId="167" fontId="16" fillId="5" borderId="4" xfId="0" applyFont="true" applyBorder="true" applyAlignment="true" applyProtection="true">
      <alignment horizontal="left" vertical="top" textRotation="0" wrapText="true" indent="0" shrinkToFit="false"/>
      <protection locked="true" hidden="false"/>
    </xf>
    <xf numFmtId="167" fontId="16" fillId="2" borderId="4" xfId="0" applyFont="true" applyBorder="true" applyAlignment="true" applyProtection="true">
      <alignment horizontal="left" vertical="top" textRotation="0" wrapText="true" indent="0" shrinkToFit="false"/>
      <protection locked="true" hidden="false"/>
    </xf>
    <xf numFmtId="167" fontId="16" fillId="6" borderId="4" xfId="0" applyFont="true" applyBorder="true" applyAlignment="true" applyProtection="true">
      <alignment horizontal="left" vertical="top" textRotation="0" wrapText="true" indent="0" shrinkToFit="false"/>
      <protection locked="true" hidden="false"/>
    </xf>
    <xf numFmtId="166" fontId="16" fillId="0" borderId="0" xfId="0" applyFont="true" applyBorder="false" applyAlignment="true" applyProtection="true">
      <alignment horizontal="center" vertical="center" textRotation="0" wrapText="false" indent="0" shrinkToFit="false"/>
      <protection locked="true" hidden="false"/>
    </xf>
    <xf numFmtId="167" fontId="16" fillId="0" borderId="4" xfId="0" applyFont="true" applyBorder="true" applyAlignment="true" applyProtection="true">
      <alignment horizontal="left" vertical="top" textRotation="0" wrapText="true" indent="0" shrinkToFit="false"/>
      <protection locked="true" hidden="false"/>
    </xf>
    <xf numFmtId="166" fontId="17" fillId="0" borderId="4" xfId="0" applyFont="true" applyBorder="true" applyAlignment="true" applyProtection="true">
      <alignment horizontal="center" vertical="center" textRotation="0" wrapText="true" indent="0" shrinkToFit="false"/>
      <protection locked="true" hidden="false"/>
    </xf>
    <xf numFmtId="164" fontId="17" fillId="0" borderId="9" xfId="0" applyFont="true" applyBorder="true" applyAlignment="true" applyProtection="true">
      <alignment horizontal="center" vertical="center" textRotation="0" wrapText="true" indent="0" shrinkToFit="false"/>
      <protection locked="true" hidden="false"/>
    </xf>
    <xf numFmtId="170" fontId="17" fillId="0" borderId="9" xfId="0" applyFont="true" applyBorder="true" applyAlignment="true" applyProtection="true">
      <alignment horizontal="center" vertical="center" textRotation="0" wrapText="true" indent="0" shrinkToFit="false"/>
      <protection locked="true" hidden="false"/>
    </xf>
    <xf numFmtId="166" fontId="13" fillId="8" borderId="4" xfId="0" applyFont="true" applyBorder="true" applyAlignment="true" applyProtection="true">
      <alignment horizontal="center" vertical="center" textRotation="0" wrapText="true" indent="0" shrinkToFit="true"/>
      <protection locked="true" hidden="false"/>
    </xf>
    <xf numFmtId="170" fontId="8" fillId="0" borderId="9" xfId="0" applyFont="true" applyBorder="true" applyAlignment="true" applyProtection="true">
      <alignment horizontal="center" vertical="center" textRotation="0" wrapText="true" indent="0" shrinkToFit="false"/>
      <protection locked="true" hidden="false"/>
    </xf>
    <xf numFmtId="164" fontId="16" fillId="0" borderId="4" xfId="0" applyFont="true" applyBorder="true" applyAlignment="true" applyProtection="true">
      <alignment horizontal="left" vertical="center" textRotation="0" wrapText="true" indent="0" shrinkToFit="false"/>
      <protection locked="true" hidden="false"/>
    </xf>
    <xf numFmtId="166" fontId="16" fillId="0" borderId="4" xfId="0" applyFont="true" applyBorder="true" applyAlignment="true" applyProtection="true">
      <alignment horizontal="center" vertical="center" textRotation="0" wrapText="true" indent="0" shrinkToFit="false"/>
      <protection locked="true" hidden="false"/>
    </xf>
    <xf numFmtId="164" fontId="16" fillId="0" borderId="9" xfId="0" applyFont="true" applyBorder="true" applyAlignment="true" applyProtection="true">
      <alignment horizontal="left" vertical="center" textRotation="0" wrapText="true" indent="0" shrinkToFit="false"/>
      <protection locked="true" hidden="false"/>
    </xf>
    <xf numFmtId="166" fontId="16" fillId="0" borderId="9" xfId="0" applyFont="true" applyBorder="true" applyAlignment="true" applyProtection="true">
      <alignment horizontal="center" vertical="center" textRotation="0" wrapText="true" indent="0" shrinkToFit="false"/>
      <protection locked="true" hidden="false"/>
    </xf>
    <xf numFmtId="167" fontId="16" fillId="5" borderId="9" xfId="0" applyFont="true" applyBorder="true" applyAlignment="true" applyProtection="true">
      <alignment horizontal="left" vertical="center" textRotation="0" wrapText="true" indent="0" shrinkToFit="false"/>
      <protection locked="true" hidden="false"/>
    </xf>
    <xf numFmtId="167" fontId="16" fillId="2" borderId="9" xfId="0" applyFont="true" applyBorder="true" applyAlignment="true" applyProtection="true">
      <alignment horizontal="left" vertical="center" textRotation="0" wrapText="true" indent="0" shrinkToFit="false"/>
      <protection locked="true" hidden="false"/>
    </xf>
    <xf numFmtId="167" fontId="16" fillId="6" borderId="9" xfId="0" applyFont="true" applyBorder="true" applyAlignment="true" applyProtection="true">
      <alignment horizontal="left" vertical="center" textRotation="0" wrapText="true" indent="0" shrinkToFit="false"/>
      <protection locked="true" hidden="false"/>
    </xf>
    <xf numFmtId="167" fontId="16" fillId="0" borderId="9" xfId="0" applyFont="true" applyBorder="true" applyAlignment="true" applyProtection="true">
      <alignment horizontal="center" vertical="center" textRotation="0" wrapText="true" indent="0" shrinkToFit="false"/>
      <protection locked="true" hidden="false"/>
    </xf>
    <xf numFmtId="164" fontId="25" fillId="0" borderId="4" xfId="0" applyFont="true" applyBorder="true" applyAlignment="true" applyProtection="true">
      <alignment horizontal="general" vertical="center" textRotation="0" wrapText="true" indent="0" shrinkToFit="false"/>
      <protection locked="true" hidden="false"/>
    </xf>
    <xf numFmtId="164" fontId="23" fillId="0" borderId="4" xfId="0" applyFont="true" applyBorder="true" applyAlignment="true" applyProtection="true">
      <alignment horizontal="center" vertical="center" textRotation="0" wrapText="true" indent="0" shrinkToFit="false"/>
      <protection locked="true" hidden="false"/>
    </xf>
    <xf numFmtId="164" fontId="13" fillId="0" borderId="5" xfId="0" applyFont="true" applyBorder="true" applyAlignment="true" applyProtection="true">
      <alignment horizontal="left" vertical="center" textRotation="0" wrapText="true" indent="0" shrinkToFit="false"/>
      <protection locked="true" hidden="false"/>
    </xf>
    <xf numFmtId="164" fontId="13" fillId="0" borderId="5" xfId="0" applyFont="true" applyBorder="true" applyAlignment="true" applyProtection="true">
      <alignment horizontal="center" vertical="center" textRotation="0" wrapText="true" indent="0" shrinkToFit="false"/>
      <protection locked="true" hidden="false"/>
    </xf>
    <xf numFmtId="171" fontId="8" fillId="0" borderId="0" xfId="0" applyFont="true" applyBorder="false" applyAlignment="true" applyProtection="true">
      <alignment horizontal="center" vertical="center" textRotation="0" wrapText="true" indent="0" shrinkToFit="true"/>
      <protection locked="true" hidden="false"/>
    </xf>
    <xf numFmtId="166" fontId="13" fillId="0" borderId="4" xfId="0" applyFont="true" applyBorder="true" applyAlignment="true" applyProtection="true">
      <alignment horizontal="center" vertical="center" textRotation="0" wrapText="true" indent="0" shrinkToFit="false"/>
      <protection locked="true" hidden="false"/>
    </xf>
    <xf numFmtId="167" fontId="8" fillId="0" borderId="4" xfId="0" applyFont="true" applyBorder="true" applyAlignment="true" applyProtection="true">
      <alignment horizontal="center" vertical="center" textRotation="0" wrapText="true" indent="0" shrinkToFit="false"/>
      <protection locked="true" hidden="false"/>
    </xf>
    <xf numFmtId="164" fontId="8" fillId="0" borderId="0" xfId="0" applyFont="true" applyBorder="false" applyAlignment="true" applyProtection="true">
      <alignment horizontal="center" vertical="center" textRotation="0" wrapText="true" indent="0" shrinkToFit="false"/>
      <protection locked="true" hidden="false"/>
    </xf>
    <xf numFmtId="171" fontId="8" fillId="0" borderId="10" xfId="0" applyFont="true" applyBorder="true" applyAlignment="true" applyProtection="true">
      <alignment horizontal="center" vertical="center" textRotation="0" wrapText="true" indent="0" shrinkToFit="true"/>
      <protection locked="true" hidden="false"/>
    </xf>
    <xf numFmtId="164" fontId="8" fillId="8" borderId="0" xfId="0" applyFont="true" applyBorder="true" applyAlignment="true" applyProtection="true">
      <alignment horizontal="center" vertical="center" textRotation="0" wrapText="true" indent="0" shrinkToFit="false"/>
      <protection locked="true" hidden="false"/>
    </xf>
    <xf numFmtId="171" fontId="8" fillId="8" borderId="10" xfId="0" applyFont="true" applyBorder="true" applyAlignment="true" applyProtection="true">
      <alignment horizontal="center" vertical="center" textRotation="0" wrapText="true" indent="0" shrinkToFit="true"/>
      <protection locked="true" hidden="false"/>
    </xf>
    <xf numFmtId="170" fontId="13" fillId="0" borderId="4" xfId="0" applyFont="true" applyBorder="true" applyAlignment="true" applyProtection="true">
      <alignment horizontal="center" vertical="center" textRotation="0" wrapText="true" indent="0" shrinkToFit="false"/>
      <protection locked="true" hidden="false"/>
    </xf>
    <xf numFmtId="175" fontId="8" fillId="5" borderId="0" xfId="0" applyFont="true" applyBorder="false" applyAlignment="true" applyProtection="true">
      <alignment horizontal="center" vertical="center" textRotation="0" wrapText="false" indent="0" shrinkToFit="false"/>
      <protection locked="true" hidden="false"/>
    </xf>
    <xf numFmtId="166" fontId="8" fillId="5" borderId="0" xfId="0" applyFont="true" applyBorder="false" applyAlignment="true" applyProtection="true">
      <alignment horizontal="center" vertical="center" textRotation="0" wrapText="true" indent="0" shrinkToFit="true"/>
      <protection locked="true" hidden="false"/>
    </xf>
    <xf numFmtId="164" fontId="17" fillId="5" borderId="0" xfId="0" applyFont="true" applyBorder="true" applyAlignment="true" applyProtection="true">
      <alignment horizontal="center" vertical="bottom" textRotation="0" wrapText="false" indent="0" shrinkToFit="false"/>
      <protection locked="true" hidden="false"/>
    </xf>
    <xf numFmtId="171" fontId="8" fillId="5" borderId="0" xfId="0" applyFont="true" applyBorder="false" applyAlignment="true" applyProtection="true">
      <alignment horizontal="center" vertical="center" textRotation="0" wrapText="true" indent="0" shrinkToFit="true"/>
      <protection locked="true" hidden="false"/>
    </xf>
    <xf numFmtId="164" fontId="17" fillId="3" borderId="4" xfId="0" applyFont="true" applyBorder="true" applyAlignment="true" applyProtection="true">
      <alignment horizontal="left" vertical="center" textRotation="0" wrapText="false" indent="0" shrinkToFit="true"/>
      <protection locked="true" hidden="false"/>
    </xf>
    <xf numFmtId="173" fontId="13" fillId="3" borderId="4" xfId="0" applyFont="true" applyBorder="true" applyAlignment="true" applyProtection="true">
      <alignment horizontal="center" vertical="center" textRotation="0" wrapText="true" indent="0" shrinkToFit="false"/>
      <protection locked="true" hidden="false"/>
    </xf>
    <xf numFmtId="167" fontId="13" fillId="2" borderId="4" xfId="0" applyFont="true" applyBorder="true" applyAlignment="true" applyProtection="true">
      <alignment horizontal="left" vertical="center" textRotation="0" wrapText="true" indent="0" shrinkToFit="true"/>
      <protection locked="true" hidden="false"/>
    </xf>
    <xf numFmtId="167" fontId="13" fillId="2" borderId="4" xfId="0" applyFont="true" applyBorder="true" applyAlignment="true" applyProtection="true">
      <alignment horizontal="left" vertical="center" textRotation="0" wrapText="true" indent="0" shrinkToFit="false"/>
      <protection locked="true" hidden="false"/>
    </xf>
    <xf numFmtId="173" fontId="17" fillId="0" borderId="0" xfId="0" applyFont="true" applyBorder="true" applyAlignment="true" applyProtection="true">
      <alignment horizontal="center" vertical="bottom" textRotation="0" wrapText="false" indent="0" shrinkToFit="false"/>
      <protection locked="true" hidden="false"/>
    </xf>
    <xf numFmtId="171" fontId="13" fillId="3" borderId="4" xfId="0" applyFont="true" applyBorder="true" applyAlignment="true" applyProtection="true">
      <alignment horizontal="center" vertical="center" textRotation="0" wrapText="true" indent="0" shrinkToFit="true"/>
      <protection locked="true" hidden="false"/>
    </xf>
    <xf numFmtId="173" fontId="13" fillId="3" borderId="4" xfId="0" applyFont="true" applyBorder="true" applyAlignment="true" applyProtection="true">
      <alignment horizontal="center" vertical="center" textRotation="0" wrapText="true" indent="0" shrinkToFit="true"/>
      <protection locked="true" hidden="false"/>
    </xf>
    <xf numFmtId="164" fontId="8" fillId="3" borderId="4" xfId="0" applyFont="true" applyBorder="true" applyAlignment="true" applyProtection="true">
      <alignment horizontal="center" vertical="center" textRotation="0" wrapText="true" indent="0" shrinkToFit="false"/>
      <protection locked="true" hidden="false"/>
    </xf>
    <xf numFmtId="175" fontId="13" fillId="5" borderId="0" xfId="0" applyFont="true" applyBorder="false" applyAlignment="true" applyProtection="true">
      <alignment horizontal="center" vertical="center" textRotation="0" wrapText="false" indent="0" shrinkToFit="false"/>
      <protection locked="true" hidden="false"/>
    </xf>
    <xf numFmtId="173" fontId="13" fillId="5" borderId="4" xfId="0" applyFont="true" applyBorder="true" applyAlignment="true" applyProtection="true">
      <alignment horizontal="center" vertical="center" textRotation="0" wrapText="true" indent="0" shrinkToFit="true"/>
      <protection locked="true" hidden="false"/>
    </xf>
    <xf numFmtId="166" fontId="13" fillId="5" borderId="0" xfId="0" applyFont="true" applyBorder="false" applyAlignment="true" applyProtection="true">
      <alignment horizontal="center" vertical="center" textRotation="0" wrapText="false" indent="0" shrinkToFit="false"/>
      <protection locked="true" hidden="false"/>
    </xf>
    <xf numFmtId="164" fontId="13" fillId="3" borderId="4" xfId="0" applyFont="true" applyBorder="true" applyAlignment="true" applyProtection="true">
      <alignment horizontal="left" vertical="center" textRotation="0" wrapText="true" indent="0" shrinkToFit="false"/>
      <protection locked="true" hidden="false"/>
    </xf>
    <xf numFmtId="176" fontId="13" fillId="3" borderId="4" xfId="0" applyFont="true" applyBorder="true" applyAlignment="true" applyProtection="true">
      <alignment horizontal="center" vertical="center" textRotation="0" wrapText="true" indent="0" shrinkToFit="true"/>
      <protection locked="true" hidden="false"/>
    </xf>
    <xf numFmtId="166" fontId="13" fillId="5" borderId="4" xfId="0" applyFont="true" applyBorder="true" applyAlignment="true" applyProtection="true">
      <alignment horizontal="left" vertical="center" textRotation="0" wrapText="true" indent="0" shrinkToFit="true"/>
      <protection locked="true" hidden="false"/>
    </xf>
    <xf numFmtId="166" fontId="13" fillId="2" borderId="4" xfId="0" applyFont="true" applyBorder="true" applyAlignment="true" applyProtection="true">
      <alignment horizontal="left" vertical="center" textRotation="0" wrapText="true" indent="0" shrinkToFit="true"/>
      <protection locked="true" hidden="false"/>
    </xf>
    <xf numFmtId="166" fontId="13" fillId="6" borderId="4" xfId="0" applyFont="true" applyBorder="true" applyAlignment="true" applyProtection="true">
      <alignment horizontal="left" vertical="center" textRotation="0" wrapText="true" indent="0" shrinkToFit="true"/>
      <protection locked="true" hidden="false"/>
    </xf>
    <xf numFmtId="164" fontId="13" fillId="18" borderId="4" xfId="0" applyFont="true" applyBorder="true" applyAlignment="true" applyProtection="true">
      <alignment horizontal="left" vertical="center" textRotation="0" wrapText="true" indent="0" shrinkToFit="false"/>
      <protection locked="true" hidden="false"/>
    </xf>
    <xf numFmtId="176" fontId="13" fillId="3" borderId="4" xfId="0" applyFont="true" applyBorder="true" applyAlignment="true" applyProtection="true">
      <alignment horizontal="left" vertical="center" textRotation="0" wrapText="true" indent="0" shrinkToFit="true"/>
      <protection locked="true" hidden="false"/>
    </xf>
    <xf numFmtId="169" fontId="13" fillId="5" borderId="4" xfId="0" applyFont="true" applyBorder="true" applyAlignment="true" applyProtection="true">
      <alignment horizontal="left" vertical="bottom" textRotation="0" wrapText="true" indent="0" shrinkToFit="true"/>
      <protection locked="true" hidden="false"/>
    </xf>
    <xf numFmtId="164" fontId="13" fillId="5" borderId="4" xfId="0" applyFont="true" applyBorder="true" applyAlignment="true" applyProtection="true">
      <alignment horizontal="left" vertical="bottom" textRotation="0" wrapText="false" indent="0" shrinkToFit="true"/>
      <protection locked="true" hidden="false"/>
    </xf>
    <xf numFmtId="171" fontId="13" fillId="5" borderId="0" xfId="0" applyFont="true" applyBorder="false" applyAlignment="true" applyProtection="true">
      <alignment horizontal="center" vertical="center" textRotation="0" wrapText="true" indent="0" shrinkToFit="true"/>
      <protection locked="true" hidden="false"/>
    </xf>
    <xf numFmtId="169" fontId="17" fillId="5" borderId="4" xfId="0" applyFont="true" applyBorder="true" applyAlignment="true" applyProtection="true">
      <alignment horizontal="center" vertical="center" textRotation="0" wrapText="true" indent="0" shrinkToFit="true"/>
      <protection locked="true" hidden="false"/>
    </xf>
    <xf numFmtId="164" fontId="17" fillId="0" borderId="11" xfId="0" applyFont="true" applyBorder="true" applyAlignment="true" applyProtection="true">
      <alignment horizontal="center" vertical="bottom" textRotation="0" wrapText="false" indent="0" shrinkToFit="false"/>
      <protection locked="true" hidden="false"/>
    </xf>
    <xf numFmtId="164" fontId="27" fillId="0" borderId="4" xfId="0" applyFont="true" applyBorder="true" applyAlignment="true" applyProtection="true">
      <alignment horizontal="general" vertical="center" textRotation="0" wrapText="true" indent="0" shrinkToFit="false"/>
      <protection locked="true" hidden="false"/>
    </xf>
    <xf numFmtId="164" fontId="27" fillId="0" borderId="4" xfId="0" applyFont="true" applyBorder="true" applyAlignment="true" applyProtection="true">
      <alignment horizontal="center" vertical="center" textRotation="0" wrapText="true" indent="0" shrinkToFit="false"/>
      <protection locked="true" hidden="false"/>
    </xf>
    <xf numFmtId="169" fontId="27" fillId="0" borderId="4" xfId="0" applyFont="true" applyBorder="true" applyAlignment="true" applyProtection="true">
      <alignment horizontal="center" vertical="center" textRotation="0" wrapText="true" indent="0" shrinkToFit="true"/>
      <protection locked="true" hidden="false"/>
    </xf>
    <xf numFmtId="169" fontId="28" fillId="0" borderId="4" xfId="0" applyFont="true" applyBorder="true" applyAlignment="true" applyProtection="true">
      <alignment horizontal="center" vertical="center" textRotation="0" wrapText="true" indent="0" shrinkToFit="true"/>
      <protection locked="true" hidden="false"/>
    </xf>
    <xf numFmtId="170" fontId="27" fillId="8" borderId="4" xfId="0" applyFont="true" applyBorder="true" applyAlignment="true" applyProtection="true">
      <alignment horizontal="center" vertical="center" textRotation="0" wrapText="true" indent="0" shrinkToFit="false"/>
      <protection locked="true" hidden="false"/>
    </xf>
    <xf numFmtId="164" fontId="27" fillId="8" borderId="4" xfId="0" applyFont="true" applyBorder="true" applyAlignment="true" applyProtection="true">
      <alignment horizontal="left" vertical="center" textRotation="0" wrapText="false" indent="0" shrinkToFit="false"/>
      <protection locked="true" hidden="false"/>
    </xf>
    <xf numFmtId="166" fontId="27" fillId="8" borderId="4" xfId="0" applyFont="true" applyBorder="true" applyAlignment="true" applyProtection="true">
      <alignment horizontal="center" vertical="center" textRotation="0" wrapText="true" indent="0" shrinkToFit="true"/>
      <protection locked="true" hidden="false"/>
    </xf>
    <xf numFmtId="166" fontId="13" fillId="8" borderId="0" xfId="0" applyFont="true" applyBorder="false" applyAlignment="true" applyProtection="true">
      <alignment horizontal="center" vertical="center" textRotation="0" wrapText="false" indent="0" shrinkToFit="false"/>
      <protection locked="true" hidden="false"/>
    </xf>
    <xf numFmtId="178" fontId="13" fillId="6" borderId="4" xfId="0" applyFont="true" applyBorder="true" applyAlignment="true" applyProtection="true">
      <alignment horizontal="left" vertical="center" textRotation="0" wrapText="true" indent="0" shrinkToFit="true"/>
      <protection locked="true" hidden="false"/>
    </xf>
    <xf numFmtId="164" fontId="13" fillId="0" borderId="4" xfId="0" applyFont="true" applyBorder="true" applyAlignment="true" applyProtection="true">
      <alignment horizontal="justify" vertical="bottom" textRotation="0" wrapText="false" indent="0" shrinkToFit="false"/>
      <protection locked="true" hidden="false"/>
    </xf>
    <xf numFmtId="166" fontId="13" fillId="5" borderId="4" xfId="0" applyFont="true" applyBorder="true" applyAlignment="true" applyProtection="true">
      <alignment horizontal="center" vertical="top" textRotation="0" wrapText="false" indent="0" shrinkToFit="false"/>
      <protection locked="true" hidden="false"/>
    </xf>
    <xf numFmtId="164" fontId="13" fillId="0" borderId="0" xfId="0" applyFont="true" applyBorder="false" applyAlignment="true" applyProtection="true">
      <alignment horizontal="center" vertical="top" textRotation="0" wrapText="false" indent="0" shrinkToFit="false"/>
      <protection locked="true" hidden="false"/>
    </xf>
    <xf numFmtId="164" fontId="17" fillId="0" borderId="0" xfId="0" applyFont="true" applyBorder="false" applyAlignment="true" applyProtection="true">
      <alignment horizontal="justify" vertical="bottom" textRotation="0" wrapText="false" indent="0" shrinkToFit="false"/>
      <protection locked="true" hidden="false"/>
    </xf>
    <xf numFmtId="164" fontId="13" fillId="0" borderId="0" xfId="0" applyFont="true" applyBorder="false" applyAlignment="true" applyProtection="true">
      <alignment horizontal="left" vertical="top" textRotation="0" wrapText="false" indent="0" shrinkToFit="false"/>
      <protection locked="true" hidden="false"/>
    </xf>
    <xf numFmtId="166" fontId="13" fillId="0" borderId="0" xfId="0" applyFont="true" applyBorder="false" applyAlignment="true" applyProtection="true">
      <alignment horizontal="center" vertical="top"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8" fillId="8" borderId="8" xfId="0" applyFont="true" applyBorder="true" applyAlignment="true" applyProtection="true">
      <alignment horizontal="center" vertical="center" textRotation="0" wrapText="true" indent="0" shrinkToFit="false"/>
      <protection locked="true" hidden="false"/>
    </xf>
    <xf numFmtId="164" fontId="16" fillId="5" borderId="4" xfId="0" applyFont="true" applyBorder="true" applyAlignment="true" applyProtection="true">
      <alignment horizontal="center" vertical="bottom" textRotation="0" wrapText="false" indent="0" shrinkToFit="false"/>
      <protection locked="true" hidden="false"/>
    </xf>
    <xf numFmtId="169" fontId="8" fillId="3" borderId="4" xfId="0" applyFont="true" applyBorder="true" applyAlignment="true" applyProtection="true">
      <alignment horizontal="center" vertical="center" textRotation="0" wrapText="true" indent="0" shrinkToFit="true"/>
      <protection locked="true" hidden="false"/>
    </xf>
    <xf numFmtId="164" fontId="16" fillId="0" borderId="4" xfId="0" applyFont="true" applyBorder="true" applyAlignment="true" applyProtection="true">
      <alignment horizontal="center" vertical="bottom" textRotation="0" wrapText="false" indent="0" shrinkToFit="false"/>
      <protection locked="true" hidden="false"/>
    </xf>
    <xf numFmtId="173" fontId="8" fillId="3" borderId="4" xfId="0" applyFont="true" applyBorder="true" applyAlignment="true" applyProtection="true">
      <alignment horizontal="center" vertical="center" textRotation="0" wrapText="true" indent="0" shrinkToFit="true"/>
      <protection locked="true" hidden="false"/>
    </xf>
    <xf numFmtId="164" fontId="16"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true" applyAlignment="true" applyProtection="true">
      <alignment horizontal="center" vertical="center" textRotation="0" wrapText="false" indent="0" shrinkToFit="false"/>
      <protection locked="true" hidden="false"/>
    </xf>
    <xf numFmtId="164" fontId="17" fillId="0" borderId="9" xfId="0" applyFont="true" applyBorder="true" applyAlignment="true" applyProtection="true">
      <alignment horizontal="left" vertical="center" textRotation="0" wrapText="true" indent="0" shrinkToFit="false"/>
      <protection locked="true" hidden="false"/>
    </xf>
    <xf numFmtId="164" fontId="16" fillId="0" borderId="9" xfId="0" applyFont="true" applyBorder="true" applyAlignment="true" applyProtection="true">
      <alignment horizontal="center" vertical="center" textRotation="0" wrapText="true" indent="0" shrinkToFit="false"/>
      <protection locked="true" hidden="false"/>
    </xf>
    <xf numFmtId="177" fontId="13" fillId="8" borderId="4" xfId="0" applyFont="true" applyBorder="true" applyAlignment="true" applyProtection="true">
      <alignment horizontal="center" vertical="center" textRotation="0" wrapText="true" indent="0" shrinkToFit="true"/>
      <protection locked="true" hidden="false"/>
    </xf>
    <xf numFmtId="164" fontId="16" fillId="5" borderId="0" xfId="0" applyFont="true" applyBorder="true" applyAlignment="true" applyProtection="true">
      <alignment horizontal="center" vertical="bottom" textRotation="0" wrapText="false" indent="0" shrinkToFit="false"/>
      <protection locked="true" hidden="false"/>
    </xf>
    <xf numFmtId="173" fontId="16" fillId="0" borderId="0" xfId="0" applyFont="true" applyBorder="true" applyAlignment="true" applyProtection="true">
      <alignment horizontal="center" vertical="bottom" textRotation="0" wrapText="false" indent="0" shrinkToFit="false"/>
      <protection locked="true" hidden="false"/>
    </xf>
    <xf numFmtId="171" fontId="8" fillId="3" borderId="4" xfId="0" applyFont="true" applyBorder="true" applyAlignment="true" applyProtection="true">
      <alignment horizontal="center" vertical="center" textRotation="0" wrapText="true" indent="0" shrinkToFit="true"/>
      <protection locked="true" hidden="false"/>
    </xf>
    <xf numFmtId="173" fontId="8" fillId="5" borderId="4" xfId="0" applyFont="true" applyBorder="true" applyAlignment="true" applyProtection="true">
      <alignment horizontal="center" vertical="center" textRotation="0" wrapText="true" indent="0" shrinkToFit="true"/>
      <protection locked="true" hidden="false"/>
    </xf>
    <xf numFmtId="176" fontId="8" fillId="3" borderId="4" xfId="0" applyFont="true" applyBorder="true" applyAlignment="true" applyProtection="true">
      <alignment horizontal="center" vertical="center" textRotation="0" wrapText="true" indent="0" shrinkToFit="true"/>
      <protection locked="true" hidden="false"/>
    </xf>
    <xf numFmtId="169" fontId="16" fillId="5" borderId="4" xfId="0" applyFont="true" applyBorder="true" applyAlignment="true" applyProtection="true">
      <alignment horizontal="center" vertical="center" textRotation="0" wrapText="true" indent="0" shrinkToFit="true"/>
      <protection locked="true" hidden="false"/>
    </xf>
    <xf numFmtId="164" fontId="16" fillId="0" borderId="11" xfId="0" applyFont="true" applyBorder="true" applyAlignment="true" applyProtection="true">
      <alignment horizontal="center" vertical="bottom" textRotation="0" wrapText="false" indent="0" shrinkToFit="false"/>
      <protection locked="true" hidden="false"/>
    </xf>
    <xf numFmtId="166" fontId="13" fillId="19" borderId="4" xfId="0" applyFont="true" applyBorder="true" applyAlignment="true" applyProtection="true">
      <alignment horizontal="center" vertical="top" textRotation="0" wrapText="false" indent="0" shrinkToFit="false"/>
      <protection locked="true" hidden="false"/>
    </xf>
    <xf numFmtId="164" fontId="16" fillId="5" borderId="4" xfId="0" applyFont="true" applyBorder="true" applyAlignment="true" applyProtection="true">
      <alignment horizontal="center" vertical="center" textRotation="0" wrapText="false" indent="0" shrinkToFit="false"/>
      <protection locked="true" hidden="false"/>
    </xf>
    <xf numFmtId="164" fontId="16" fillId="0" borderId="4" xfId="0" applyFont="true" applyBorder="true" applyAlignment="true" applyProtection="true">
      <alignment horizontal="center" vertical="center" textRotation="0" wrapText="false" indent="0" shrinkToFit="false"/>
      <protection locked="true" hidden="false"/>
    </xf>
    <xf numFmtId="164" fontId="16" fillId="5" borderId="0" xfId="0" applyFont="true" applyBorder="true" applyAlignment="true" applyProtection="true">
      <alignment horizontal="center" vertical="center" textRotation="0" wrapText="false" indent="0" shrinkToFit="false"/>
      <protection locked="true" hidden="false"/>
    </xf>
    <xf numFmtId="173" fontId="17" fillId="0" borderId="0" xfId="0" applyFont="true" applyBorder="true" applyAlignment="true" applyProtection="true">
      <alignment horizontal="center" vertical="center" textRotation="0" wrapText="false" indent="0" shrinkToFit="false"/>
      <protection locked="true" hidden="false"/>
    </xf>
    <xf numFmtId="173" fontId="8" fillId="3" borderId="4" xfId="0" applyFont="true" applyBorder="true" applyAlignment="true" applyProtection="true">
      <alignment horizontal="left" vertical="center" textRotation="0" wrapText="true" indent="0" shrinkToFit="true"/>
      <protection locked="true" hidden="false"/>
    </xf>
    <xf numFmtId="173" fontId="8" fillId="5" borderId="4" xfId="0" applyFont="true" applyBorder="true" applyAlignment="true" applyProtection="true">
      <alignment horizontal="left" vertical="center" textRotation="0" wrapText="true" indent="0" shrinkToFit="true"/>
      <protection locked="true" hidden="false"/>
    </xf>
    <xf numFmtId="173" fontId="13" fillId="5" borderId="4" xfId="0" applyFont="true" applyBorder="true" applyAlignment="true" applyProtection="true">
      <alignment horizontal="left" vertical="center" textRotation="0" wrapText="true" indent="0" shrinkToFit="true"/>
      <protection locked="true" hidden="false"/>
    </xf>
    <xf numFmtId="173" fontId="17" fillId="11" borderId="4" xfId="0" applyFont="true" applyBorder="true" applyAlignment="true" applyProtection="true">
      <alignment horizontal="left" vertical="center" textRotation="0" wrapText="true" indent="0" shrinkToFit="true"/>
      <protection locked="true" hidden="false"/>
    </xf>
    <xf numFmtId="178" fontId="13" fillId="11" borderId="4" xfId="0" applyFont="true" applyBorder="true" applyAlignment="true" applyProtection="true">
      <alignment horizontal="left" vertical="center" textRotation="0" wrapText="false" indent="0" shrinkToFit="true"/>
      <protection locked="true" hidden="false"/>
    </xf>
    <xf numFmtId="164" fontId="17" fillId="5" borderId="0" xfId="0" applyFont="true" applyBorder="true" applyAlignment="true" applyProtection="true">
      <alignment horizontal="center" vertical="center" textRotation="0" wrapText="false" indent="0" shrinkToFit="false"/>
      <protection locked="true" hidden="false"/>
    </xf>
    <xf numFmtId="164" fontId="17" fillId="0" borderId="11" xfId="0" applyFont="true" applyBorder="true" applyAlignment="true" applyProtection="true">
      <alignment horizontal="center" vertical="center"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ex59 2" xfId="20"/>
    <cellStyle name="ex64 2" xfId="21"/>
    <cellStyle name="ex69 2" xfId="22"/>
    <cellStyle name="st78" xfId="23"/>
    <cellStyle name="st80" xfId="24"/>
    <cellStyle name="st82" xfId="25"/>
    <cellStyle name="Обычный 2" xfId="26"/>
    <cellStyle name="Обычный 3" xfId="27"/>
  </cellStyles>
  <dxfs count="5">
    <dxf>
      <fill>
        <patternFill patternType="solid">
          <fgColor rgb="FFFCD5B5"/>
          <bgColor rgb="FF000000"/>
        </patternFill>
      </fill>
    </dxf>
    <dxf>
      <fill>
        <patternFill patternType="solid">
          <fgColor rgb="FFFFC000"/>
          <bgColor rgb="FF000000"/>
        </patternFill>
      </fill>
    </dxf>
    <dxf>
      <fill>
        <patternFill patternType="solid">
          <fgColor rgb="FFFFFFFF"/>
          <bgColor rgb="FF000000"/>
        </patternFill>
      </fill>
    </dxf>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CC1DA"/>
      <rgbColor rgb="FFE0C2CD"/>
      <rgbColor rgb="FF729FCF"/>
      <rgbColor rgb="FF993366"/>
      <rgbColor rgb="FFF1F5F9"/>
      <rgbColor rgb="FFDCE6F2"/>
      <rgbColor rgb="FF660066"/>
      <rgbColor rgb="FFD99694"/>
      <rgbColor rgb="FF0066CC"/>
      <rgbColor rgb="FFB9CDE5"/>
      <rgbColor rgb="FF000080"/>
      <rgbColor rgb="FFFF00FF"/>
      <rgbColor rgb="FFBBE33D"/>
      <rgbColor rgb="FF00FFFF"/>
      <rgbColor rgb="FF800080"/>
      <rgbColor rgb="FF800000"/>
      <rgbColor rgb="FF008080"/>
      <rgbColor rgb="FF0000FF"/>
      <rgbColor rgb="FF00CCFF"/>
      <rgbColor rgb="FFD9D9D9"/>
      <rgbColor rgb="FFDDDDDD"/>
      <rgbColor rgb="FFFFE994"/>
      <rgbColor rgb="FF95B3D7"/>
      <rgbColor rgb="FFFFA6A6"/>
      <rgbColor rgb="FFE6B9B8"/>
      <rgbColor rgb="FFFCD5B5"/>
      <rgbColor rgb="FF3366FF"/>
      <rgbColor rgb="FF33CCCC"/>
      <rgbColor rgb="FF81D41A"/>
      <rgbColor rgb="FFFFC000"/>
      <rgbColor rgb="FFFF972F"/>
      <rgbColor rgb="FFFF3838"/>
      <rgbColor rgb="FF666699"/>
      <rgbColor rgb="FF92D050"/>
      <rgbColor rgb="FF003366"/>
      <rgbColor rgb="FF339966"/>
      <rgbColor rgb="FF003300"/>
      <rgbColor rgb="FF1E1C11"/>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3838"/>
    <pageSetUpPr fitToPage="false"/>
  </sheetPr>
  <dimension ref="A1:IX346"/>
  <sheetViews>
    <sheetView showFormulas="false" showGridLines="true" showRowColHeaders="true" showZeros="true" rightToLeft="false" tabSelected="true" showOutlineSymbols="true" defaultGridColor="true" view="pageBreakPreview" topLeftCell="A1" colorId="64" zoomScale="55" zoomScaleNormal="50" zoomScalePageLayoutView="55" workbookViewId="0">
      <selection pane="topLeft" activeCell="D5" activeCellId="0" sqref="D5"/>
    </sheetView>
  </sheetViews>
  <sheetFormatPr defaultColWidth="9.00390625" defaultRowHeight="16.5" zeroHeight="false" outlineLevelRow="0" outlineLevelCol="1"/>
  <cols>
    <col collapsed="false" customWidth="true" hidden="false" outlineLevel="0" max="1" min="1" style="1" width="8.15"/>
    <col collapsed="false" customWidth="true" hidden="false" outlineLevel="0" max="2" min="2" style="2" width="56.57"/>
    <col collapsed="false" customWidth="true" hidden="false" outlineLevel="0" max="3" min="3" style="2" width="17.57"/>
    <col collapsed="false" customWidth="true" hidden="false" outlineLevel="0" max="4" min="4" style="3" width="58.14"/>
    <col collapsed="false" customWidth="true" hidden="true" outlineLevel="0" max="5" min="5" style="2" width="2.86"/>
    <col collapsed="false" customWidth="true" hidden="false" outlineLevel="0" max="6" min="6" style="2" width="16.29"/>
    <col collapsed="false" customWidth="true" hidden="false" outlineLevel="0" max="7" min="7" style="4" width="54"/>
    <col collapsed="false" customWidth="true" hidden="false" outlineLevel="0" max="8" min="8" style="2" width="22.71"/>
    <col collapsed="false" customWidth="true" hidden="false" outlineLevel="0" max="9" min="9" style="5" width="14.14"/>
    <col collapsed="false" customWidth="true" hidden="false" outlineLevel="0" max="10" min="10" style="6" width="17"/>
    <col collapsed="false" customWidth="true" hidden="true" outlineLevel="1" max="11" min="11" style="7" width="13.29"/>
    <col collapsed="false" customWidth="true" hidden="true" outlineLevel="1" max="12" min="12" style="7" width="14.14"/>
    <col collapsed="false" customWidth="true" hidden="true" outlineLevel="1" max="13" min="13" style="8" width="17.57"/>
    <col collapsed="false" customWidth="true" hidden="true" outlineLevel="1" max="14" min="14" style="8" width="14.29"/>
    <col collapsed="false" customWidth="true" hidden="true" outlineLevel="1" max="15" min="15" style="9" width="14.29"/>
    <col collapsed="false" customWidth="true" hidden="true" outlineLevel="1" max="16" min="16" style="10" width="18"/>
    <col collapsed="false" customWidth="true" hidden="false" outlineLevel="0" max="17" min="17" style="11" width="17.42"/>
    <col collapsed="false" customWidth="true" hidden="false" outlineLevel="0" max="18" min="18" style="12" width="15.29"/>
    <col collapsed="false" customWidth="true" hidden="false" outlineLevel="0" max="19" min="19" style="12" width="13.29"/>
    <col collapsed="false" customWidth="false" hidden="false" outlineLevel="0" max="64" min="20" style="12" width="9"/>
    <col collapsed="false" customWidth="false" hidden="false" outlineLevel="0" max="174" min="65" style="13" width="9"/>
    <col collapsed="false" customWidth="true" hidden="false" outlineLevel="0" max="175" min="175" style="13" width="255.71"/>
    <col collapsed="false" customWidth="false" hidden="false" outlineLevel="0" max="16384" min="176" style="13" width="9"/>
  </cols>
  <sheetData>
    <row r="1" s="12" customFormat="true" ht="30.75" hidden="false" customHeight="true" outlineLevel="0" collapsed="false">
      <c r="A1" s="14"/>
      <c r="B1" s="15" t="s">
        <v>0</v>
      </c>
      <c r="C1" s="15"/>
      <c r="D1" s="15"/>
      <c r="E1" s="15"/>
      <c r="F1" s="15"/>
      <c r="G1" s="15"/>
      <c r="H1" s="15"/>
      <c r="I1" s="15"/>
      <c r="J1" s="15"/>
      <c r="K1" s="16"/>
      <c r="L1" s="16"/>
      <c r="M1" s="16"/>
      <c r="N1" s="16"/>
      <c r="O1" s="16"/>
      <c r="P1" s="16"/>
      <c r="Q1" s="17"/>
    </row>
    <row r="2" s="12" customFormat="true" ht="30.75" hidden="false" customHeight="true" outlineLevel="0" collapsed="false">
      <c r="A2" s="18" t="s">
        <v>1</v>
      </c>
      <c r="B2" s="18"/>
      <c r="C2" s="18"/>
      <c r="D2" s="18"/>
      <c r="E2" s="18"/>
      <c r="F2" s="18"/>
      <c r="G2" s="18"/>
      <c r="H2" s="18"/>
      <c r="I2" s="18"/>
      <c r="J2" s="18"/>
      <c r="K2" s="16"/>
      <c r="L2" s="16"/>
      <c r="M2" s="16"/>
      <c r="N2" s="16"/>
      <c r="O2" s="16"/>
      <c r="P2" s="16"/>
      <c r="Q2" s="17"/>
    </row>
    <row r="3" s="12" customFormat="true" ht="30.75" hidden="false" customHeight="true" outlineLevel="0" collapsed="false">
      <c r="A3" s="18" t="s">
        <v>2</v>
      </c>
      <c r="B3" s="18"/>
      <c r="C3" s="18"/>
      <c r="D3" s="18"/>
      <c r="E3" s="18"/>
      <c r="F3" s="18"/>
      <c r="G3" s="18"/>
      <c r="H3" s="18"/>
      <c r="I3" s="18"/>
      <c r="J3" s="18"/>
      <c r="K3" s="16"/>
      <c r="L3" s="16"/>
      <c r="M3" s="16"/>
      <c r="N3" s="16"/>
      <c r="O3" s="16"/>
      <c r="P3" s="16"/>
      <c r="Q3" s="17"/>
    </row>
    <row r="4" s="12" customFormat="true" ht="30.75" hidden="false" customHeight="true" outlineLevel="0" collapsed="false">
      <c r="A4" s="18" t="s">
        <v>3</v>
      </c>
      <c r="B4" s="18"/>
      <c r="C4" s="18"/>
      <c r="D4" s="18"/>
      <c r="E4" s="18"/>
      <c r="F4" s="18"/>
      <c r="G4" s="18"/>
      <c r="H4" s="18"/>
      <c r="I4" s="18"/>
      <c r="J4" s="18"/>
      <c r="K4" s="16"/>
      <c r="L4" s="16"/>
      <c r="M4" s="16"/>
      <c r="N4" s="16"/>
      <c r="O4" s="16"/>
      <c r="P4" s="16"/>
      <c r="Q4" s="17"/>
    </row>
    <row r="5" s="12" customFormat="true" ht="66.75" hidden="false" customHeight="true" outlineLevel="0" collapsed="false">
      <c r="A5" s="19" t="s">
        <v>4</v>
      </c>
      <c r="B5" s="20" t="s">
        <v>5</v>
      </c>
      <c r="C5" s="21" t="s">
        <v>6</v>
      </c>
      <c r="D5" s="20" t="s">
        <v>7</v>
      </c>
      <c r="E5" s="20" t="s">
        <v>8</v>
      </c>
      <c r="F5" s="20"/>
      <c r="G5" s="20"/>
      <c r="H5" s="20" t="s">
        <v>9</v>
      </c>
      <c r="I5" s="20" t="s">
        <v>10</v>
      </c>
      <c r="J5" s="20"/>
      <c r="K5" s="22" t="s">
        <v>11</v>
      </c>
      <c r="L5" s="22" t="s">
        <v>12</v>
      </c>
      <c r="M5" s="23" t="s">
        <v>13</v>
      </c>
      <c r="N5" s="23" t="s">
        <v>14</v>
      </c>
      <c r="O5" s="24" t="s">
        <v>15</v>
      </c>
      <c r="P5" s="25" t="s">
        <v>16</v>
      </c>
      <c r="Q5" s="26"/>
    </row>
    <row r="6" s="12" customFormat="true" ht="47.25" hidden="false" customHeight="true" outlineLevel="0" collapsed="false">
      <c r="A6" s="19"/>
      <c r="B6" s="20"/>
      <c r="C6" s="20"/>
      <c r="D6" s="20"/>
      <c r="E6" s="20" t="s">
        <v>17</v>
      </c>
      <c r="F6" s="20"/>
      <c r="G6" s="27" t="s">
        <v>18</v>
      </c>
      <c r="H6" s="21" t="s">
        <v>19</v>
      </c>
      <c r="I6" s="28" t="s">
        <v>20</v>
      </c>
      <c r="J6" s="21" t="s">
        <v>21</v>
      </c>
      <c r="K6" s="29"/>
      <c r="L6" s="29"/>
      <c r="M6" s="30"/>
      <c r="N6" s="30"/>
      <c r="O6" s="31"/>
      <c r="P6" s="32"/>
      <c r="Q6" s="26"/>
    </row>
    <row r="7" s="12" customFormat="true" ht="42.75" hidden="false" customHeight="true" outlineLevel="0" collapsed="false">
      <c r="A7" s="19"/>
      <c r="B7" s="20"/>
      <c r="C7" s="20"/>
      <c r="D7" s="20"/>
      <c r="E7" s="20" t="s">
        <v>19</v>
      </c>
      <c r="F7" s="20" t="s">
        <v>22</v>
      </c>
      <c r="G7" s="27"/>
      <c r="H7" s="21"/>
      <c r="I7" s="28"/>
      <c r="J7" s="21"/>
      <c r="K7" s="29"/>
      <c r="L7" s="29"/>
      <c r="M7" s="30"/>
      <c r="N7" s="30"/>
      <c r="O7" s="31"/>
      <c r="P7" s="32"/>
      <c r="Q7" s="26"/>
    </row>
    <row r="8" s="38" customFormat="true" ht="33.75" hidden="false" customHeight="true" outlineLevel="0" collapsed="false">
      <c r="A8" s="19" t="n">
        <v>1</v>
      </c>
      <c r="B8" s="33" t="n">
        <v>2</v>
      </c>
      <c r="C8" s="33" t="n">
        <v>3</v>
      </c>
      <c r="D8" s="33" t="n">
        <v>4</v>
      </c>
      <c r="E8" s="33" t="n">
        <v>5</v>
      </c>
      <c r="F8" s="33" t="n">
        <v>5</v>
      </c>
      <c r="G8" s="34" t="n">
        <v>6</v>
      </c>
      <c r="H8" s="33" t="n">
        <v>7</v>
      </c>
      <c r="I8" s="35" t="n">
        <v>8</v>
      </c>
      <c r="J8" s="33" t="n">
        <v>9</v>
      </c>
      <c r="K8" s="29" t="n">
        <f aca="false">K11+M11+O11+50</f>
        <v>2008355.43</v>
      </c>
      <c r="L8" s="29" t="n">
        <f aca="false">L11+N11+P11+50</f>
        <v>762553</v>
      </c>
      <c r="M8" s="30"/>
      <c r="N8" s="30"/>
      <c r="O8" s="31"/>
      <c r="P8" s="32"/>
      <c r="Q8" s="36"/>
      <c r="R8" s="37"/>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row>
    <row r="9" s="38" customFormat="true" ht="15" hidden="false" customHeight="true" outlineLevel="0" collapsed="false">
      <c r="A9" s="39" t="s">
        <v>23</v>
      </c>
      <c r="B9" s="39" t="s">
        <v>24</v>
      </c>
      <c r="C9" s="39" t="s">
        <v>25</v>
      </c>
      <c r="D9" s="39" t="s">
        <v>26</v>
      </c>
      <c r="E9" s="39" t="s">
        <v>27</v>
      </c>
      <c r="F9" s="39" t="n">
        <v>45291</v>
      </c>
      <c r="G9" s="39" t="s">
        <v>28</v>
      </c>
      <c r="H9" s="39" t="s">
        <v>29</v>
      </c>
      <c r="I9" s="39" t="n">
        <v>958988.5</v>
      </c>
      <c r="J9" s="39" t="e">
        <f aca="false">#N/A</f>
        <v>#N/A</v>
      </c>
      <c r="K9" s="40"/>
      <c r="L9" s="40"/>
      <c r="M9" s="41"/>
      <c r="N9" s="41"/>
      <c r="O9" s="40"/>
      <c r="P9" s="42"/>
      <c r="Q9" s="43"/>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row>
    <row r="10" s="38" customFormat="true" ht="7.5" hidden="true" customHeight="true" outlineLevel="0" collapsed="false">
      <c r="A10" s="39"/>
      <c r="B10" s="39"/>
      <c r="C10" s="39"/>
      <c r="D10" s="39"/>
      <c r="E10" s="39"/>
      <c r="F10" s="39"/>
      <c r="G10" s="39"/>
      <c r="H10" s="39" t="s">
        <v>30</v>
      </c>
      <c r="I10" s="39"/>
      <c r="J10" s="39"/>
      <c r="K10" s="40" t="e">
        <f aca="false">#N/A</f>
        <v>#N/A</v>
      </c>
      <c r="L10" s="40"/>
      <c r="M10" s="40" t="e">
        <f aca="false">#N/A</f>
        <v>#N/A</v>
      </c>
      <c r="N10" s="40"/>
      <c r="O10" s="40" t="e">
        <f aca="false">#N/A</f>
        <v>#N/A</v>
      </c>
      <c r="P10" s="42" t="e">
        <f aca="false">#N/A</f>
        <v>#N/A</v>
      </c>
      <c r="Q10" s="43"/>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row>
    <row r="11" s="38" customFormat="true" ht="27.75" hidden="false" customHeight="true" outlineLevel="0" collapsed="false">
      <c r="A11" s="39"/>
      <c r="B11" s="39"/>
      <c r="C11" s="39"/>
      <c r="D11" s="39"/>
      <c r="E11" s="39" t="s">
        <v>31</v>
      </c>
      <c r="F11" s="39"/>
      <c r="G11" s="39"/>
      <c r="H11" s="39" t="s">
        <v>32</v>
      </c>
      <c r="I11" s="39" t="n">
        <v>404472.6</v>
      </c>
      <c r="J11" s="39" t="e">
        <f aca="false">#N/A</f>
        <v>#N/A</v>
      </c>
      <c r="K11" s="40" t="n">
        <f aca="false">K35+K70+K142+K179+K120</f>
        <v>215563.13</v>
      </c>
      <c r="L11" s="40" t="n">
        <f aca="false">L35+L70+L142+L179+L120</f>
        <v>48753.8</v>
      </c>
      <c r="M11" s="41" t="n">
        <f aca="false">M35+M70+M92+M120+M131+M142+M179+M197+M217+M241+M244</f>
        <v>1783127.8</v>
      </c>
      <c r="N11" s="41" t="n">
        <f aca="false">N35+N70+N92+N120+N131+N142+N179+N197+N217+N241+N244</f>
        <v>705035.7</v>
      </c>
      <c r="O11" s="40" t="n">
        <f aca="false">O35+O70+O142+O179+O120</f>
        <v>9614.5</v>
      </c>
      <c r="P11" s="40" t="n">
        <f aca="false">P35+P70+P142+P179+P120</f>
        <v>8713.5</v>
      </c>
      <c r="Q11" s="43"/>
      <c r="R11" s="37"/>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38" customFormat="true" ht="15" hidden="true" customHeight="true" outlineLevel="0" collapsed="false">
      <c r="A12" s="39"/>
      <c r="B12" s="39"/>
      <c r="C12" s="39"/>
      <c r="D12" s="39"/>
      <c r="E12" s="39" t="s">
        <v>33</v>
      </c>
      <c r="F12" s="39"/>
      <c r="G12" s="39"/>
      <c r="H12" s="39" t="s">
        <v>33</v>
      </c>
      <c r="I12" s="39" t="n">
        <v>554515.9</v>
      </c>
      <c r="J12" s="39" t="e">
        <f aca="false">#N/A</f>
        <v>#N/A</v>
      </c>
      <c r="K12" s="40" t="e">
        <f aca="false">#N/A</f>
        <v>#N/A</v>
      </c>
      <c r="L12" s="40"/>
      <c r="M12" s="40" t="e">
        <f aca="false">#N/A</f>
        <v>#N/A</v>
      </c>
      <c r="N12" s="40"/>
      <c r="O12" s="40" t="e">
        <f aca="false">#N/A</f>
        <v>#N/A</v>
      </c>
      <c r="P12" s="42" t="e">
        <f aca="false">#N/A</f>
        <v>#N/A</v>
      </c>
      <c r="Q12" s="43"/>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row>
    <row r="13" s="12" customFormat="true" ht="7.5" hidden="false" customHeight="true" outlineLevel="0" collapsed="false">
      <c r="A13" s="39"/>
      <c r="B13" s="39"/>
      <c r="C13" s="39"/>
      <c r="D13" s="39"/>
      <c r="E13" s="39"/>
      <c r="F13" s="39"/>
      <c r="G13" s="39"/>
      <c r="H13" s="39" t="s">
        <v>34</v>
      </c>
      <c r="I13" s="39"/>
      <c r="J13" s="39"/>
      <c r="K13" s="40"/>
      <c r="L13" s="40"/>
      <c r="M13" s="41"/>
      <c r="N13" s="41"/>
      <c r="O13" s="40"/>
      <c r="P13" s="42"/>
      <c r="Q13" s="43"/>
    </row>
    <row r="14" s="12" customFormat="true" ht="15" hidden="false" customHeight="true" outlineLevel="0" collapsed="false">
      <c r="A14" s="44" t="n">
        <v>1</v>
      </c>
      <c r="B14" s="33" t="s">
        <v>35</v>
      </c>
      <c r="C14" s="33" t="s">
        <v>28</v>
      </c>
      <c r="D14" s="20" t="s">
        <v>36</v>
      </c>
      <c r="E14" s="45" t="s">
        <v>27</v>
      </c>
      <c r="F14" s="46" t="s">
        <v>28</v>
      </c>
      <c r="G14" s="34" t="s">
        <v>28</v>
      </c>
      <c r="H14" s="47" t="s">
        <v>29</v>
      </c>
      <c r="I14" s="48" t="n">
        <v>0</v>
      </c>
      <c r="J14" s="49" t="n">
        <v>0</v>
      </c>
      <c r="K14" s="40"/>
      <c r="L14" s="40"/>
      <c r="M14" s="41"/>
      <c r="N14" s="41"/>
      <c r="O14" s="50"/>
      <c r="P14" s="51"/>
      <c r="Q14" s="52"/>
    </row>
    <row r="15" s="12" customFormat="true" ht="15.75" hidden="false" customHeight="false" outlineLevel="0" collapsed="false">
      <c r="A15" s="44"/>
      <c r="B15" s="33"/>
      <c r="C15" s="33"/>
      <c r="D15" s="20"/>
      <c r="E15" s="45"/>
      <c r="F15" s="46"/>
      <c r="G15" s="34"/>
      <c r="H15" s="47" t="s">
        <v>30</v>
      </c>
      <c r="I15" s="48"/>
      <c r="J15" s="49"/>
      <c r="K15" s="40"/>
      <c r="L15" s="40"/>
      <c r="M15" s="41"/>
      <c r="N15" s="41"/>
      <c r="O15" s="50"/>
      <c r="P15" s="51"/>
      <c r="Q15" s="52"/>
    </row>
    <row r="16" s="12" customFormat="true" ht="28.5" hidden="false" customHeight="true" outlineLevel="0" collapsed="false">
      <c r="A16" s="44"/>
      <c r="B16" s="33"/>
      <c r="C16" s="33"/>
      <c r="D16" s="20"/>
      <c r="E16" s="45" t="s">
        <v>31</v>
      </c>
      <c r="F16" s="46"/>
      <c r="G16" s="34"/>
      <c r="H16" s="53" t="s">
        <v>32</v>
      </c>
      <c r="I16" s="54" t="n">
        <v>0</v>
      </c>
      <c r="J16" s="55" t="n">
        <v>0</v>
      </c>
      <c r="K16" s="40"/>
      <c r="L16" s="40"/>
      <c r="M16" s="41"/>
      <c r="N16" s="41"/>
      <c r="O16" s="50"/>
      <c r="P16" s="51"/>
      <c r="Q16" s="52"/>
    </row>
    <row r="17" s="12" customFormat="true" ht="15" hidden="false" customHeight="true" outlineLevel="0" collapsed="false">
      <c r="A17" s="44"/>
      <c r="B17" s="33"/>
      <c r="C17" s="33"/>
      <c r="D17" s="20"/>
      <c r="E17" s="45" t="s">
        <v>33</v>
      </c>
      <c r="F17" s="46"/>
      <c r="G17" s="34"/>
      <c r="H17" s="53" t="s">
        <v>33</v>
      </c>
      <c r="I17" s="54" t="n">
        <v>0</v>
      </c>
      <c r="J17" s="55" t="n">
        <v>0</v>
      </c>
      <c r="K17" s="40"/>
      <c r="L17" s="40"/>
      <c r="M17" s="41"/>
      <c r="N17" s="41"/>
      <c r="O17" s="50"/>
      <c r="P17" s="51"/>
      <c r="Q17" s="52"/>
    </row>
    <row r="18" s="12" customFormat="true" ht="39.75" hidden="false" customHeight="true" outlineLevel="0" collapsed="false">
      <c r="A18" s="44"/>
      <c r="B18" s="33"/>
      <c r="C18" s="33"/>
      <c r="D18" s="20"/>
      <c r="E18" s="45"/>
      <c r="F18" s="46"/>
      <c r="G18" s="34"/>
      <c r="H18" s="53" t="s">
        <v>34</v>
      </c>
      <c r="I18" s="54"/>
      <c r="J18" s="55"/>
      <c r="K18" s="40"/>
      <c r="L18" s="40"/>
      <c r="M18" s="41"/>
      <c r="N18" s="41"/>
      <c r="O18" s="50"/>
      <c r="P18" s="51"/>
      <c r="Q18" s="52"/>
    </row>
    <row r="19" s="12" customFormat="true" ht="38.25" hidden="false" customHeight="true" outlineLevel="0" collapsed="false">
      <c r="A19" s="56" t="s">
        <v>37</v>
      </c>
      <c r="B19" s="20" t="s">
        <v>38</v>
      </c>
      <c r="C19" s="20" t="s">
        <v>39</v>
      </c>
      <c r="D19" s="20" t="s">
        <v>40</v>
      </c>
      <c r="E19" s="57" t="s">
        <v>27</v>
      </c>
      <c r="F19" s="58" t="n">
        <v>46022</v>
      </c>
      <c r="G19" s="27" t="s">
        <v>41</v>
      </c>
      <c r="H19" s="47" t="s">
        <v>29</v>
      </c>
      <c r="I19" s="48" t="n">
        <v>0</v>
      </c>
      <c r="J19" s="49" t="n">
        <v>0</v>
      </c>
      <c r="K19" s="40"/>
      <c r="L19" s="40"/>
      <c r="M19" s="41"/>
      <c r="N19" s="41"/>
      <c r="O19" s="50"/>
      <c r="P19" s="51"/>
      <c r="Q19" s="59"/>
    </row>
    <row r="20" s="12" customFormat="true" ht="15" hidden="false" customHeight="true" outlineLevel="0" collapsed="false">
      <c r="A20" s="56"/>
      <c r="B20" s="20"/>
      <c r="C20" s="20"/>
      <c r="D20" s="20"/>
      <c r="E20" s="57"/>
      <c r="F20" s="58"/>
      <c r="G20" s="27"/>
      <c r="H20" s="47" t="s">
        <v>30</v>
      </c>
      <c r="I20" s="48"/>
      <c r="J20" s="49"/>
      <c r="K20" s="40"/>
      <c r="L20" s="40"/>
      <c r="M20" s="41"/>
      <c r="N20" s="41"/>
      <c r="O20" s="50"/>
      <c r="P20" s="51"/>
      <c r="Q20" s="59"/>
    </row>
    <row r="21" s="12" customFormat="true" ht="39.75" hidden="false" customHeight="true" outlineLevel="0" collapsed="false">
      <c r="A21" s="56"/>
      <c r="B21" s="20"/>
      <c r="C21" s="20"/>
      <c r="D21" s="20"/>
      <c r="E21" s="57" t="s">
        <v>31</v>
      </c>
      <c r="F21" s="58"/>
      <c r="G21" s="27"/>
      <c r="H21" s="53" t="s">
        <v>32</v>
      </c>
      <c r="I21" s="54" t="n">
        <v>0</v>
      </c>
      <c r="J21" s="55" t="n">
        <v>0</v>
      </c>
      <c r="K21" s="40"/>
      <c r="L21" s="40"/>
      <c r="M21" s="41"/>
      <c r="N21" s="41"/>
      <c r="O21" s="50"/>
      <c r="P21" s="51"/>
      <c r="Q21" s="59"/>
    </row>
    <row r="22" s="12" customFormat="true" ht="58.5" hidden="false" customHeight="true" outlineLevel="0" collapsed="false">
      <c r="A22" s="56"/>
      <c r="B22" s="20"/>
      <c r="C22" s="20"/>
      <c r="D22" s="20"/>
      <c r="E22" s="57"/>
      <c r="F22" s="58"/>
      <c r="G22" s="27"/>
      <c r="H22" s="53" t="s">
        <v>34</v>
      </c>
      <c r="I22" s="54"/>
      <c r="J22" s="55"/>
      <c r="K22" s="40"/>
      <c r="L22" s="40"/>
      <c r="M22" s="41"/>
      <c r="N22" s="41"/>
      <c r="O22" s="50"/>
      <c r="P22" s="51"/>
      <c r="Q22" s="59"/>
    </row>
    <row r="23" s="12" customFormat="true" ht="159" hidden="false" customHeight="true" outlineLevel="0" collapsed="false">
      <c r="A23" s="60" t="s">
        <v>42</v>
      </c>
      <c r="B23" s="20" t="s">
        <v>43</v>
      </c>
      <c r="C23" s="20" t="s">
        <v>39</v>
      </c>
      <c r="D23" s="20" t="s">
        <v>40</v>
      </c>
      <c r="E23" s="20" t="s">
        <v>28</v>
      </c>
      <c r="F23" s="61" t="n">
        <v>46022</v>
      </c>
      <c r="G23" s="27" t="s">
        <v>41</v>
      </c>
      <c r="H23" s="20" t="s">
        <v>28</v>
      </c>
      <c r="I23" s="62" t="s">
        <v>28</v>
      </c>
      <c r="J23" s="62" t="s">
        <v>28</v>
      </c>
      <c r="K23" s="29"/>
      <c r="L23" s="29"/>
      <c r="M23" s="30"/>
      <c r="N23" s="30"/>
      <c r="O23" s="31"/>
      <c r="P23" s="32"/>
      <c r="Q23" s="63"/>
    </row>
    <row r="24" s="12" customFormat="true" ht="15" hidden="false" customHeight="true" outlineLevel="0" collapsed="false">
      <c r="A24" s="44" t="n">
        <v>2</v>
      </c>
      <c r="B24" s="33" t="s">
        <v>44</v>
      </c>
      <c r="C24" s="33" t="s">
        <v>28</v>
      </c>
      <c r="D24" s="20" t="s">
        <v>40</v>
      </c>
      <c r="E24" s="45" t="s">
        <v>27</v>
      </c>
      <c r="F24" s="57" t="s">
        <v>28</v>
      </c>
      <c r="G24" s="64" t="s">
        <v>28</v>
      </c>
      <c r="H24" s="47" t="s">
        <v>29</v>
      </c>
      <c r="I24" s="48" t="n">
        <v>0</v>
      </c>
      <c r="J24" s="49" t="n">
        <v>0</v>
      </c>
      <c r="K24" s="40" t="n">
        <f aca="false">K25+K26+K27+K28</f>
        <v>0</v>
      </c>
      <c r="L24" s="40"/>
      <c r="M24" s="41" t="n">
        <f aca="false">M25+M26+M27+M28</f>
        <v>0</v>
      </c>
      <c r="N24" s="41"/>
      <c r="O24" s="50" t="n">
        <f aca="false">O25+O26+O27+O28</f>
        <v>0</v>
      </c>
      <c r="P24" s="65" t="n">
        <f aca="false">P25+P26+P27+P28</f>
        <v>0</v>
      </c>
      <c r="Q24" s="52"/>
    </row>
    <row r="25" s="12" customFormat="true" ht="15.75" hidden="false" customHeight="false" outlineLevel="0" collapsed="false">
      <c r="A25" s="44"/>
      <c r="B25" s="33"/>
      <c r="C25" s="33"/>
      <c r="D25" s="20"/>
      <c r="E25" s="45"/>
      <c r="F25" s="57"/>
      <c r="G25" s="64"/>
      <c r="H25" s="47" t="s">
        <v>30</v>
      </c>
      <c r="I25" s="48"/>
      <c r="J25" s="49"/>
      <c r="K25" s="40"/>
      <c r="L25" s="40"/>
      <c r="M25" s="41"/>
      <c r="N25" s="41"/>
      <c r="O25" s="50"/>
      <c r="P25" s="51"/>
      <c r="Q25" s="52"/>
    </row>
    <row r="26" s="12" customFormat="true" ht="38.25" hidden="false" customHeight="true" outlineLevel="0" collapsed="false">
      <c r="A26" s="44"/>
      <c r="B26" s="33"/>
      <c r="C26" s="33"/>
      <c r="D26" s="20"/>
      <c r="E26" s="45" t="s">
        <v>31</v>
      </c>
      <c r="F26" s="57"/>
      <c r="G26" s="64"/>
      <c r="H26" s="53" t="s">
        <v>32</v>
      </c>
      <c r="I26" s="54" t="n">
        <v>0</v>
      </c>
      <c r="J26" s="55" t="n">
        <v>0</v>
      </c>
      <c r="K26" s="40"/>
      <c r="L26" s="40"/>
      <c r="M26" s="41"/>
      <c r="N26" s="41"/>
      <c r="O26" s="50"/>
      <c r="P26" s="51"/>
      <c r="Q26" s="52"/>
    </row>
    <row r="27" s="12" customFormat="true" ht="15" hidden="false" customHeight="true" outlineLevel="0" collapsed="false">
      <c r="A27" s="44"/>
      <c r="B27" s="33"/>
      <c r="C27" s="33"/>
      <c r="D27" s="20"/>
      <c r="E27" s="45" t="s">
        <v>33</v>
      </c>
      <c r="F27" s="57"/>
      <c r="G27" s="64"/>
      <c r="H27" s="53" t="s">
        <v>33</v>
      </c>
      <c r="I27" s="54" t="n">
        <v>0</v>
      </c>
      <c r="J27" s="55" t="n">
        <v>0</v>
      </c>
      <c r="K27" s="40"/>
      <c r="L27" s="40"/>
      <c r="M27" s="41"/>
      <c r="N27" s="41"/>
      <c r="O27" s="50"/>
      <c r="P27" s="51"/>
      <c r="Q27" s="52"/>
    </row>
    <row r="28" s="12" customFormat="true" ht="31.5" hidden="false" customHeight="true" outlineLevel="0" collapsed="false">
      <c r="A28" s="44"/>
      <c r="B28" s="33"/>
      <c r="C28" s="33"/>
      <c r="D28" s="20"/>
      <c r="E28" s="45"/>
      <c r="F28" s="57"/>
      <c r="G28" s="64"/>
      <c r="H28" s="53" t="s">
        <v>34</v>
      </c>
      <c r="I28" s="54"/>
      <c r="J28" s="55"/>
      <c r="K28" s="40"/>
      <c r="L28" s="40"/>
      <c r="M28" s="41"/>
      <c r="N28" s="41"/>
      <c r="O28" s="50"/>
      <c r="P28" s="51"/>
      <c r="Q28" s="52"/>
    </row>
    <row r="29" s="12" customFormat="true" ht="15" hidden="false" customHeight="true" outlineLevel="0" collapsed="false">
      <c r="A29" s="56" t="s">
        <v>45</v>
      </c>
      <c r="B29" s="20" t="s">
        <v>46</v>
      </c>
      <c r="C29" s="20" t="s">
        <v>25</v>
      </c>
      <c r="D29" s="20" t="s">
        <v>47</v>
      </c>
      <c r="E29" s="57" t="s">
        <v>27</v>
      </c>
      <c r="F29" s="57" t="s">
        <v>48</v>
      </c>
      <c r="G29" s="58" t="s">
        <v>49</v>
      </c>
      <c r="H29" s="47" t="s">
        <v>29</v>
      </c>
      <c r="I29" s="48" t="n">
        <v>0</v>
      </c>
      <c r="J29" s="49" t="n">
        <v>0</v>
      </c>
      <c r="K29" s="40" t="n">
        <f aca="false">K30+K31+K32+K33</f>
        <v>0</v>
      </c>
      <c r="L29" s="40"/>
      <c r="M29" s="41" t="n">
        <f aca="false">M30+M31+M32+M33</f>
        <v>0</v>
      </c>
      <c r="N29" s="41"/>
      <c r="O29" s="50" t="n">
        <f aca="false">O30+O31+O32+O33</f>
        <v>0</v>
      </c>
      <c r="P29" s="65" t="n">
        <f aca="false">P30+P31+P32+P33</f>
        <v>0</v>
      </c>
      <c r="Q29" s="59"/>
    </row>
    <row r="30" s="12" customFormat="true" ht="15.75" hidden="false" customHeight="false" outlineLevel="0" collapsed="false">
      <c r="A30" s="56"/>
      <c r="B30" s="20"/>
      <c r="C30" s="20"/>
      <c r="D30" s="20"/>
      <c r="E30" s="57"/>
      <c r="F30" s="57"/>
      <c r="G30" s="58" t="s">
        <v>50</v>
      </c>
      <c r="H30" s="47" t="s">
        <v>30</v>
      </c>
      <c r="I30" s="48"/>
      <c r="J30" s="49"/>
      <c r="K30" s="40"/>
      <c r="L30" s="40"/>
      <c r="M30" s="41"/>
      <c r="N30" s="41"/>
      <c r="O30" s="50"/>
      <c r="P30" s="51"/>
      <c r="Q30" s="59"/>
    </row>
    <row r="31" s="12" customFormat="true" ht="49.5" hidden="false" customHeight="true" outlineLevel="0" collapsed="false">
      <c r="A31" s="56"/>
      <c r="B31" s="20"/>
      <c r="C31" s="20"/>
      <c r="D31" s="20"/>
      <c r="E31" s="57" t="s">
        <v>31</v>
      </c>
      <c r="F31" s="57"/>
      <c r="G31" s="58"/>
      <c r="H31" s="53" t="s">
        <v>32</v>
      </c>
      <c r="I31" s="54" t="n">
        <v>0</v>
      </c>
      <c r="J31" s="55" t="n">
        <v>0</v>
      </c>
      <c r="K31" s="40"/>
      <c r="L31" s="40"/>
      <c r="M31" s="41"/>
      <c r="N31" s="41"/>
      <c r="O31" s="50"/>
      <c r="P31" s="51"/>
      <c r="Q31" s="59"/>
    </row>
    <row r="32" s="12" customFormat="true" ht="34.5" hidden="false" customHeight="true" outlineLevel="0" collapsed="false">
      <c r="A32" s="56"/>
      <c r="B32" s="20"/>
      <c r="C32" s="20"/>
      <c r="D32" s="20"/>
      <c r="E32" s="57" t="s">
        <v>33</v>
      </c>
      <c r="F32" s="57"/>
      <c r="G32" s="58"/>
      <c r="H32" s="53" t="s">
        <v>33</v>
      </c>
      <c r="I32" s="54" t="n">
        <v>0</v>
      </c>
      <c r="J32" s="55" t="n">
        <v>0</v>
      </c>
      <c r="K32" s="40"/>
      <c r="L32" s="40"/>
      <c r="M32" s="41"/>
      <c r="N32" s="41"/>
      <c r="O32" s="50"/>
      <c r="P32" s="51"/>
      <c r="Q32" s="59"/>
    </row>
    <row r="33" s="12" customFormat="true" ht="10.5" hidden="false" customHeight="true" outlineLevel="0" collapsed="false">
      <c r="A33" s="56"/>
      <c r="B33" s="20"/>
      <c r="C33" s="20"/>
      <c r="D33" s="20"/>
      <c r="E33" s="57"/>
      <c r="F33" s="57"/>
      <c r="G33" s="58"/>
      <c r="H33" s="53" t="s">
        <v>34</v>
      </c>
      <c r="I33" s="54"/>
      <c r="J33" s="55"/>
      <c r="K33" s="40"/>
      <c r="L33" s="40"/>
      <c r="M33" s="41"/>
      <c r="N33" s="41"/>
      <c r="O33" s="50"/>
      <c r="P33" s="51"/>
      <c r="Q33" s="59"/>
    </row>
    <row r="34" s="73" customFormat="true" ht="151.5" hidden="false" customHeight="true" outlineLevel="0" collapsed="false">
      <c r="A34" s="60" t="s">
        <v>51</v>
      </c>
      <c r="B34" s="66" t="s">
        <v>52</v>
      </c>
      <c r="C34" s="66" t="s">
        <v>25</v>
      </c>
      <c r="D34" s="67" t="s">
        <v>53</v>
      </c>
      <c r="E34" s="66" t="s">
        <v>28</v>
      </c>
      <c r="F34" s="66" t="s">
        <v>48</v>
      </c>
      <c r="G34" s="27" t="s">
        <v>54</v>
      </c>
      <c r="H34" s="66" t="s">
        <v>28</v>
      </c>
      <c r="I34" s="62" t="s">
        <v>28</v>
      </c>
      <c r="J34" s="66" t="s">
        <v>28</v>
      </c>
      <c r="K34" s="68"/>
      <c r="L34" s="68"/>
      <c r="M34" s="69"/>
      <c r="N34" s="69"/>
      <c r="O34" s="70"/>
      <c r="P34" s="71"/>
      <c r="Q34" s="72"/>
    </row>
    <row r="35" s="79" customFormat="true" ht="18.75" hidden="false" customHeight="true" outlineLevel="0" collapsed="false">
      <c r="A35" s="74" t="n">
        <v>3</v>
      </c>
      <c r="B35" s="75" t="s">
        <v>55</v>
      </c>
      <c r="C35" s="33" t="s">
        <v>28</v>
      </c>
      <c r="D35" s="20" t="s">
        <v>36</v>
      </c>
      <c r="E35" s="45" t="s">
        <v>27</v>
      </c>
      <c r="F35" s="57" t="s">
        <v>28</v>
      </c>
      <c r="G35" s="64" t="s">
        <v>28</v>
      </c>
      <c r="H35" s="47" t="s">
        <v>29</v>
      </c>
      <c r="I35" s="48" t="n">
        <f aca="false">K35+M35+O35</f>
        <v>687785.73</v>
      </c>
      <c r="J35" s="76" t="n">
        <f aca="false">L35+N35+P35</f>
        <v>408476.9</v>
      </c>
      <c r="K35" s="77" t="n">
        <f aca="false">K36+K37+K38+K39</f>
        <v>67250.83</v>
      </c>
      <c r="L35" s="77" t="n">
        <f aca="false">L36+L37+L38+L39</f>
        <v>40589.5</v>
      </c>
      <c r="M35" s="41" t="n">
        <f aca="false">M36+M37+M38+M39</f>
        <v>620534.9</v>
      </c>
      <c r="N35" s="41" t="n">
        <f aca="false">N36+N37+N38+N39</f>
        <v>367887.4</v>
      </c>
      <c r="O35" s="77" t="n">
        <f aca="false">O36+O37+O38+O39</f>
        <v>0</v>
      </c>
      <c r="P35" s="78" t="n">
        <f aca="false">P36+P37+P38+P39</f>
        <v>0</v>
      </c>
      <c r="Q35" s="52"/>
      <c r="R35" s="12"/>
      <c r="S35" s="37"/>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row>
    <row r="36" s="79" customFormat="true" ht="18.75" hidden="false" customHeight="true" outlineLevel="0" collapsed="false">
      <c r="A36" s="74"/>
      <c r="B36" s="75"/>
      <c r="C36" s="33"/>
      <c r="D36" s="20"/>
      <c r="E36" s="45"/>
      <c r="F36" s="57"/>
      <c r="G36" s="64"/>
      <c r="H36" s="47" t="s">
        <v>30</v>
      </c>
      <c r="I36" s="48"/>
      <c r="J36" s="76"/>
      <c r="K36" s="77"/>
      <c r="L36" s="77"/>
      <c r="M36" s="41"/>
      <c r="N36" s="41"/>
      <c r="O36" s="77"/>
      <c r="P36" s="78"/>
      <c r="Q36" s="52"/>
      <c r="R36" s="12"/>
      <c r="S36" s="37"/>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row>
    <row r="37" s="79" customFormat="true" ht="41.25" hidden="false" customHeight="true" outlineLevel="0" collapsed="false">
      <c r="A37" s="74"/>
      <c r="B37" s="75"/>
      <c r="C37" s="33"/>
      <c r="D37" s="20"/>
      <c r="E37" s="45" t="s">
        <v>31</v>
      </c>
      <c r="F37" s="57" t="n">
        <v>14472.6</v>
      </c>
      <c r="G37" s="64"/>
      <c r="H37" s="53" t="s">
        <v>32</v>
      </c>
      <c r="I37" s="80" t="n">
        <f aca="false">K37+M37+O37</f>
        <v>14815.5</v>
      </c>
      <c r="J37" s="81" t="n">
        <f aca="false">L37+N37+P37</f>
        <v>19.7</v>
      </c>
      <c r="K37" s="77"/>
      <c r="L37" s="77"/>
      <c r="M37" s="41" t="n">
        <f aca="false">M42+M66</f>
        <v>14815.5</v>
      </c>
      <c r="N37" s="41" t="n">
        <v>19.7</v>
      </c>
      <c r="O37" s="77"/>
      <c r="P37" s="78"/>
      <c r="Q37" s="5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79" customFormat="true" ht="18.75" hidden="false" customHeight="true" outlineLevel="0" collapsed="false">
      <c r="A38" s="74"/>
      <c r="B38" s="75"/>
      <c r="C38" s="33"/>
      <c r="D38" s="20"/>
      <c r="E38" s="45" t="s">
        <v>33</v>
      </c>
      <c r="F38" s="57" t="n">
        <v>403932.2</v>
      </c>
      <c r="G38" s="64"/>
      <c r="H38" s="53" t="s">
        <v>33</v>
      </c>
      <c r="I38" s="80" t="n">
        <f aca="false">K38+M38+O38</f>
        <v>672970.23</v>
      </c>
      <c r="J38" s="81" t="n">
        <f aca="false">L38+N38+P38</f>
        <v>408457.2</v>
      </c>
      <c r="K38" s="77" t="n">
        <f aca="false">K43+K49+K55+K61+K67</f>
        <v>67250.83</v>
      </c>
      <c r="L38" s="77" t="n">
        <f aca="false">L43+L49+L55+L61+L67</f>
        <v>40589.5</v>
      </c>
      <c r="M38" s="41" t="n">
        <f aca="false">M43+M44+M49+M56+M67+M68</f>
        <v>605719.4</v>
      </c>
      <c r="N38" s="41" t="n">
        <f aca="false">N43+N44+N49+N56+N67+N68</f>
        <v>367867.7</v>
      </c>
      <c r="O38" s="77"/>
      <c r="P38" s="78"/>
      <c r="Q38" s="5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row>
    <row r="39" s="79" customFormat="true" ht="33.75" hidden="false" customHeight="true" outlineLevel="0" collapsed="false">
      <c r="A39" s="74"/>
      <c r="B39" s="75"/>
      <c r="C39" s="33"/>
      <c r="D39" s="20"/>
      <c r="E39" s="45"/>
      <c r="F39" s="57"/>
      <c r="G39" s="64"/>
      <c r="H39" s="53" t="s">
        <v>34</v>
      </c>
      <c r="I39" s="80" t="n">
        <f aca="false">K39+M39+O39</f>
        <v>0</v>
      </c>
      <c r="J39" s="81" t="n">
        <f aca="false">L39+N39+P39</f>
        <v>0</v>
      </c>
      <c r="K39" s="77"/>
      <c r="L39" s="77"/>
      <c r="M39" s="41"/>
      <c r="N39" s="41"/>
      <c r="O39" s="77"/>
      <c r="P39" s="78"/>
      <c r="Q39" s="5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row>
    <row r="40" s="12" customFormat="true" ht="15" hidden="false" customHeight="true" outlineLevel="0" collapsed="false">
      <c r="A40" s="56" t="s">
        <v>56</v>
      </c>
      <c r="B40" s="82" t="s">
        <v>57</v>
      </c>
      <c r="C40" s="20" t="s">
        <v>25</v>
      </c>
      <c r="D40" s="20" t="s">
        <v>40</v>
      </c>
      <c r="E40" s="57" t="s">
        <v>27</v>
      </c>
      <c r="F40" s="83" t="n">
        <v>46022</v>
      </c>
      <c r="G40" s="58" t="s">
        <v>58</v>
      </c>
      <c r="H40" s="47" t="s">
        <v>29</v>
      </c>
      <c r="I40" s="48" t="n">
        <f aca="false">K40+M40+O40</f>
        <v>671609</v>
      </c>
      <c r="J40" s="84" t="n">
        <v>400703.1</v>
      </c>
      <c r="K40" s="40" t="n">
        <f aca="false">K42+K43+K44+K45</f>
        <v>64353.9</v>
      </c>
      <c r="L40" s="40" t="n">
        <f aca="false">L42+L43+L44+L45</f>
        <v>40589.5</v>
      </c>
      <c r="M40" s="41" t="n">
        <f aca="false">M42+M43+M44</f>
        <v>607255.1</v>
      </c>
      <c r="N40" s="41" t="n">
        <f aca="false">N42+N43+N44+N45+N46+N52+N64</f>
        <v>367887.4</v>
      </c>
      <c r="O40" s="50" t="n">
        <f aca="false">O42+O43+O44+O45</f>
        <v>0</v>
      </c>
      <c r="P40" s="65" t="n">
        <f aca="false">P42+P43+P44+P45</f>
        <v>0</v>
      </c>
      <c r="Q40" s="59"/>
    </row>
    <row r="41" s="12" customFormat="true" ht="36" hidden="false" customHeight="true" outlineLevel="0" collapsed="false">
      <c r="A41" s="56"/>
      <c r="B41" s="82"/>
      <c r="C41" s="20"/>
      <c r="D41" s="20"/>
      <c r="E41" s="57"/>
      <c r="F41" s="83"/>
      <c r="G41" s="58"/>
      <c r="H41" s="47" t="s">
        <v>30</v>
      </c>
      <c r="I41" s="48" t="n">
        <f aca="false">K41+M41+O41</f>
        <v>0</v>
      </c>
      <c r="J41" s="84" t="n">
        <f aca="false">L41+N41+P41</f>
        <v>0</v>
      </c>
      <c r="K41" s="40"/>
      <c r="L41" s="40"/>
      <c r="M41" s="41" t="n">
        <v>0</v>
      </c>
      <c r="N41" s="41"/>
      <c r="O41" s="50"/>
      <c r="P41" s="51"/>
      <c r="Q41" s="59"/>
    </row>
    <row r="42" s="12" customFormat="true" ht="47.25" hidden="false" customHeight="true" outlineLevel="0" collapsed="false">
      <c r="A42" s="56"/>
      <c r="B42" s="82"/>
      <c r="C42" s="20"/>
      <c r="D42" s="20"/>
      <c r="E42" s="57" t="s">
        <v>31</v>
      </c>
      <c r="F42" s="83" t="n">
        <f aca="false">I42</f>
        <v>13913.7</v>
      </c>
      <c r="G42" s="58"/>
      <c r="H42" s="53" t="s">
        <v>32</v>
      </c>
      <c r="I42" s="80" t="n">
        <f aca="false">K42+M42+O42</f>
        <v>13913.7</v>
      </c>
      <c r="J42" s="85" t="n">
        <v>0</v>
      </c>
      <c r="K42" s="40"/>
      <c r="L42" s="40"/>
      <c r="M42" s="41" t="n">
        <v>13913.7</v>
      </c>
      <c r="N42" s="41"/>
      <c r="O42" s="50"/>
      <c r="P42" s="51"/>
      <c r="Q42" s="59"/>
    </row>
    <row r="43" s="12" customFormat="true" ht="15" hidden="false" customHeight="true" outlineLevel="0" collapsed="false">
      <c r="A43" s="56"/>
      <c r="B43" s="82"/>
      <c r="C43" s="20"/>
      <c r="D43" s="20"/>
      <c r="E43" s="57" t="s">
        <v>33</v>
      </c>
      <c r="F43" s="83" t="n">
        <f aca="false">I43</f>
        <v>657695.3</v>
      </c>
      <c r="G43" s="58"/>
      <c r="H43" s="53" t="s">
        <v>33</v>
      </c>
      <c r="I43" s="80" t="n">
        <f aca="false">K43+M43+M44</f>
        <v>657695.3</v>
      </c>
      <c r="J43" s="85" t="n">
        <f aca="false">L43+N43+P43+N44</f>
        <v>400703.1</v>
      </c>
      <c r="K43" s="86" t="n">
        <v>64353.9</v>
      </c>
      <c r="L43" s="86" t="n">
        <v>40589.5</v>
      </c>
      <c r="M43" s="41" t="n">
        <v>140.5</v>
      </c>
      <c r="N43" s="41"/>
      <c r="O43" s="50"/>
      <c r="P43" s="51"/>
      <c r="Q43" s="59"/>
    </row>
    <row r="44" s="12" customFormat="true" ht="23.25" hidden="false" customHeight="true" outlineLevel="0" collapsed="false">
      <c r="A44" s="56"/>
      <c r="B44" s="82"/>
      <c r="C44" s="20"/>
      <c r="D44" s="20"/>
      <c r="E44" s="57"/>
      <c r="F44" s="83"/>
      <c r="G44" s="58"/>
      <c r="H44" s="53" t="s">
        <v>34</v>
      </c>
      <c r="I44" s="80" t="n">
        <f aca="false">K44+M44+O44</f>
        <v>593200.9</v>
      </c>
      <c r="J44" s="85" t="n">
        <f aca="false">L44+N44+P44</f>
        <v>360113.6</v>
      </c>
      <c r="K44" s="40"/>
      <c r="L44" s="40"/>
      <c r="M44" s="41" t="n">
        <v>593200.9</v>
      </c>
      <c r="N44" s="41" t="n">
        <v>360113.6</v>
      </c>
      <c r="O44" s="50"/>
      <c r="P44" s="51"/>
      <c r="Q44" s="59"/>
    </row>
    <row r="45" s="12" customFormat="true" ht="139.5" hidden="false" customHeight="true" outlineLevel="0" collapsed="false">
      <c r="A45" s="60" t="s">
        <v>59</v>
      </c>
      <c r="B45" s="82" t="s">
        <v>60</v>
      </c>
      <c r="C45" s="20" t="s">
        <v>25</v>
      </c>
      <c r="D45" s="20" t="s">
        <v>40</v>
      </c>
      <c r="E45" s="61" t="s">
        <v>28</v>
      </c>
      <c r="F45" s="61" t="n">
        <v>46022</v>
      </c>
      <c r="G45" s="58"/>
      <c r="H45" s="20" t="s">
        <v>28</v>
      </c>
      <c r="I45" s="62" t="s">
        <v>28</v>
      </c>
      <c r="J45" s="62" t="s">
        <v>28</v>
      </c>
      <c r="K45" s="29"/>
      <c r="L45" s="29"/>
      <c r="M45" s="30"/>
      <c r="N45" s="30"/>
      <c r="O45" s="31"/>
      <c r="P45" s="32"/>
      <c r="Q45" s="63"/>
    </row>
    <row r="46" s="12" customFormat="true" ht="15" hidden="false" customHeight="true" outlineLevel="0" collapsed="false">
      <c r="A46" s="56" t="s">
        <v>61</v>
      </c>
      <c r="B46" s="82" t="s">
        <v>62</v>
      </c>
      <c r="C46" s="20" t="s">
        <v>25</v>
      </c>
      <c r="D46" s="20" t="s">
        <v>47</v>
      </c>
      <c r="E46" s="57" t="s">
        <v>27</v>
      </c>
      <c r="F46" s="83" t="n">
        <v>46022</v>
      </c>
      <c r="G46" s="58"/>
      <c r="H46" s="47" t="s">
        <v>29</v>
      </c>
      <c r="I46" s="48" t="n">
        <f aca="false">K46+M46+O46</f>
        <v>4846.03</v>
      </c>
      <c r="J46" s="76" t="n">
        <f aca="false">L46+N46+P46</f>
        <v>1949.1</v>
      </c>
      <c r="K46" s="40" t="n">
        <f aca="false">K47+K48+K49+K50</f>
        <v>2896.93</v>
      </c>
      <c r="L46" s="40"/>
      <c r="M46" s="41" t="n">
        <f aca="false">M47+M48+M49+M50</f>
        <v>1949.1</v>
      </c>
      <c r="N46" s="41" t="n">
        <f aca="false">N47+N48+N49+N50</f>
        <v>1949.1</v>
      </c>
      <c r="O46" s="50" t="n">
        <f aca="false">O47+O48+O49+O50</f>
        <v>0</v>
      </c>
      <c r="P46" s="65" t="n">
        <f aca="false">P47+P48+P49+P50</f>
        <v>0</v>
      </c>
      <c r="Q46" s="59"/>
    </row>
    <row r="47" s="12" customFormat="true" ht="15.75" hidden="false" customHeight="false" outlineLevel="0" collapsed="false">
      <c r="A47" s="56"/>
      <c r="B47" s="82"/>
      <c r="C47" s="20"/>
      <c r="D47" s="20"/>
      <c r="E47" s="57"/>
      <c r="F47" s="83"/>
      <c r="G47" s="58"/>
      <c r="H47" s="47" t="s">
        <v>30</v>
      </c>
      <c r="I47" s="48"/>
      <c r="J47" s="76"/>
      <c r="K47" s="40"/>
      <c r="L47" s="40"/>
      <c r="M47" s="41"/>
      <c r="N47" s="41"/>
      <c r="O47" s="50"/>
      <c r="P47" s="51"/>
      <c r="Q47" s="59"/>
    </row>
    <row r="48" s="12" customFormat="true" ht="15" hidden="false" customHeight="true" outlineLevel="0" collapsed="false">
      <c r="A48" s="56"/>
      <c r="B48" s="82"/>
      <c r="C48" s="20"/>
      <c r="D48" s="20"/>
      <c r="E48" s="57" t="s">
        <v>31</v>
      </c>
      <c r="F48" s="83"/>
      <c r="G48" s="58"/>
      <c r="H48" s="47" t="s">
        <v>32</v>
      </c>
      <c r="I48" s="48"/>
      <c r="J48" s="76"/>
      <c r="K48" s="40"/>
      <c r="L48" s="40"/>
      <c r="M48" s="41"/>
      <c r="N48" s="41"/>
      <c r="O48" s="50" t="n">
        <v>0</v>
      </c>
      <c r="P48" s="51"/>
      <c r="Q48" s="59"/>
    </row>
    <row r="49" s="12" customFormat="true" ht="15" hidden="false" customHeight="true" outlineLevel="0" collapsed="false">
      <c r="A49" s="56"/>
      <c r="B49" s="82"/>
      <c r="C49" s="20"/>
      <c r="D49" s="20"/>
      <c r="E49" s="57" t="s">
        <v>33</v>
      </c>
      <c r="F49" s="83" t="n">
        <f aca="false">K49+M49</f>
        <v>4846.03</v>
      </c>
      <c r="G49" s="58"/>
      <c r="H49" s="53" t="s">
        <v>33</v>
      </c>
      <c r="I49" s="80" t="n">
        <f aca="false">K49+M49+O49</f>
        <v>4846.03</v>
      </c>
      <c r="J49" s="81" t="n">
        <f aca="false">L49+N49+P49</f>
        <v>1949.1</v>
      </c>
      <c r="K49" s="40" t="n">
        <v>2896.93</v>
      </c>
      <c r="L49" s="40"/>
      <c r="M49" s="41" t="n">
        <v>1949.1</v>
      </c>
      <c r="N49" s="41" t="n">
        <v>1949.1</v>
      </c>
      <c r="O49" s="50" t="n">
        <v>0</v>
      </c>
      <c r="P49" s="51"/>
      <c r="Q49" s="59"/>
    </row>
    <row r="50" s="12" customFormat="true" ht="62.25" hidden="false" customHeight="true" outlineLevel="0" collapsed="false">
      <c r="A50" s="56"/>
      <c r="B50" s="82"/>
      <c r="C50" s="20"/>
      <c r="D50" s="20"/>
      <c r="E50" s="57"/>
      <c r="F50" s="83"/>
      <c r="G50" s="58"/>
      <c r="H50" s="53" t="s">
        <v>34</v>
      </c>
      <c r="I50" s="80"/>
      <c r="J50" s="81"/>
      <c r="K50" s="40"/>
      <c r="L50" s="40"/>
      <c r="M50" s="41"/>
      <c r="N50" s="41"/>
      <c r="O50" s="50"/>
      <c r="P50" s="51"/>
      <c r="Q50" s="59"/>
    </row>
    <row r="51" s="12" customFormat="true" ht="135.75" hidden="false" customHeight="true" outlineLevel="0" collapsed="false">
      <c r="A51" s="60" t="s">
        <v>63</v>
      </c>
      <c r="B51" s="82" t="s">
        <v>64</v>
      </c>
      <c r="C51" s="20" t="s">
        <v>25</v>
      </c>
      <c r="D51" s="20" t="s">
        <v>47</v>
      </c>
      <c r="E51" s="61" t="s">
        <v>28</v>
      </c>
      <c r="F51" s="61" t="n">
        <v>46022</v>
      </c>
      <c r="G51" s="58"/>
      <c r="H51" s="20" t="s">
        <v>28</v>
      </c>
      <c r="I51" s="62" t="s">
        <v>28</v>
      </c>
      <c r="J51" s="62" t="s">
        <v>28</v>
      </c>
      <c r="K51" s="29"/>
      <c r="L51" s="29"/>
      <c r="M51" s="30"/>
      <c r="N51" s="30"/>
      <c r="O51" s="31"/>
      <c r="P51" s="32"/>
      <c r="Q51" s="63"/>
    </row>
    <row r="52" s="12" customFormat="true" ht="15" hidden="false" customHeight="true" outlineLevel="0" collapsed="false">
      <c r="A52" s="56" t="s">
        <v>65</v>
      </c>
      <c r="B52" s="82" t="s">
        <v>66</v>
      </c>
      <c r="C52" s="20" t="s">
        <v>25</v>
      </c>
      <c r="D52" s="20" t="s">
        <v>67</v>
      </c>
      <c r="E52" s="57" t="s">
        <v>27</v>
      </c>
      <c r="F52" s="83" t="n">
        <v>46022</v>
      </c>
      <c r="G52" s="58"/>
      <c r="H52" s="47" t="s">
        <v>29</v>
      </c>
      <c r="I52" s="48" t="n">
        <f aca="false">K52+M52</f>
        <v>7224.8</v>
      </c>
      <c r="J52" s="76" t="n">
        <f aca="false">L52+N52</f>
        <v>5354.1</v>
      </c>
      <c r="K52" s="40" t="n">
        <f aca="false">K53+K54+K55+K56</f>
        <v>0</v>
      </c>
      <c r="L52" s="40"/>
      <c r="M52" s="41" t="n">
        <f aca="false">M53+M54+M55+M56</f>
        <v>7224.8</v>
      </c>
      <c r="N52" s="41" t="n">
        <f aca="false">N53+N54+N55+N56</f>
        <v>5354.1</v>
      </c>
      <c r="O52" s="50" t="n">
        <f aca="false">O53+O54+O55+O56</f>
        <v>0</v>
      </c>
      <c r="P52" s="65" t="n">
        <f aca="false">P53+P54+P55+P56</f>
        <v>0</v>
      </c>
      <c r="Q52" s="59"/>
    </row>
    <row r="53" s="12" customFormat="true" ht="15.75" hidden="false" customHeight="true" outlineLevel="0" collapsed="false">
      <c r="A53" s="56"/>
      <c r="B53" s="82"/>
      <c r="C53" s="20"/>
      <c r="D53" s="20"/>
      <c r="E53" s="57"/>
      <c r="F53" s="83"/>
      <c r="G53" s="58"/>
      <c r="H53" s="47" t="s">
        <v>30</v>
      </c>
      <c r="I53" s="48"/>
      <c r="J53" s="76"/>
      <c r="K53" s="40"/>
      <c r="L53" s="40"/>
      <c r="M53" s="41"/>
      <c r="N53" s="41"/>
      <c r="O53" s="50"/>
      <c r="P53" s="51"/>
      <c r="Q53" s="59"/>
    </row>
    <row r="54" s="12" customFormat="true" ht="36" hidden="false" customHeight="true" outlineLevel="0" collapsed="false">
      <c r="A54" s="56"/>
      <c r="B54" s="82"/>
      <c r="C54" s="20"/>
      <c r="D54" s="20"/>
      <c r="E54" s="57" t="s">
        <v>31</v>
      </c>
      <c r="F54" s="83"/>
      <c r="G54" s="58"/>
      <c r="H54" s="53" t="s">
        <v>32</v>
      </c>
      <c r="I54" s="54" t="n">
        <v>0</v>
      </c>
      <c r="J54" s="87" t="n">
        <v>0</v>
      </c>
      <c r="K54" s="40"/>
      <c r="L54" s="40"/>
      <c r="M54" s="41"/>
      <c r="N54" s="41"/>
      <c r="O54" s="50" t="n">
        <v>0</v>
      </c>
      <c r="P54" s="51"/>
      <c r="Q54" s="59"/>
    </row>
    <row r="55" s="12" customFormat="true" ht="15" hidden="false" customHeight="true" outlineLevel="0" collapsed="false">
      <c r="A55" s="56"/>
      <c r="B55" s="82"/>
      <c r="C55" s="20"/>
      <c r="D55" s="20"/>
      <c r="E55" s="57" t="s">
        <v>33</v>
      </c>
      <c r="F55" s="83" t="n">
        <f aca="false">F52</f>
        <v>46022</v>
      </c>
      <c r="G55" s="58"/>
      <c r="H55" s="53" t="s">
        <v>33</v>
      </c>
      <c r="I55" s="54" t="n">
        <v>7224.8</v>
      </c>
      <c r="J55" s="85" t="n">
        <v>5354.1</v>
      </c>
      <c r="K55" s="40" t="n">
        <v>0</v>
      </c>
      <c r="L55" s="40"/>
      <c r="M55" s="41"/>
      <c r="N55" s="41"/>
      <c r="O55" s="50"/>
      <c r="P55" s="51"/>
      <c r="Q55" s="59"/>
    </row>
    <row r="56" s="12" customFormat="true" ht="15.75" hidden="false" customHeight="true" outlineLevel="0" collapsed="false">
      <c r="A56" s="56"/>
      <c r="B56" s="82"/>
      <c r="C56" s="20"/>
      <c r="D56" s="20"/>
      <c r="E56" s="57"/>
      <c r="F56" s="83"/>
      <c r="G56" s="58"/>
      <c r="H56" s="53" t="s">
        <v>34</v>
      </c>
      <c r="I56" s="54"/>
      <c r="J56" s="85"/>
      <c r="K56" s="40"/>
      <c r="L56" s="40"/>
      <c r="M56" s="41" t="n">
        <v>7224.8</v>
      </c>
      <c r="N56" s="41" t="n">
        <v>5354.1</v>
      </c>
      <c r="O56" s="50"/>
      <c r="P56" s="51"/>
      <c r="Q56" s="59"/>
    </row>
    <row r="57" s="12" customFormat="true" ht="85.5" hidden="false" customHeight="true" outlineLevel="0" collapsed="false">
      <c r="A57" s="60" t="s">
        <v>68</v>
      </c>
      <c r="B57" s="82" t="s">
        <v>69</v>
      </c>
      <c r="C57" s="20" t="s">
        <v>25</v>
      </c>
      <c r="D57" s="20" t="s">
        <v>67</v>
      </c>
      <c r="E57" s="61" t="s">
        <v>28</v>
      </c>
      <c r="F57" s="61" t="n">
        <v>46022</v>
      </c>
      <c r="G57" s="58" t="s">
        <v>70</v>
      </c>
      <c r="H57" s="20" t="s">
        <v>28</v>
      </c>
      <c r="I57" s="62" t="s">
        <v>28</v>
      </c>
      <c r="J57" s="88" t="s">
        <v>28</v>
      </c>
      <c r="K57" s="29"/>
      <c r="L57" s="29"/>
      <c r="M57" s="30"/>
      <c r="N57" s="30"/>
      <c r="O57" s="31"/>
      <c r="P57" s="32"/>
      <c r="Q57" s="63"/>
    </row>
    <row r="58" s="38" customFormat="true" ht="35.25" hidden="true" customHeight="true" outlineLevel="0" collapsed="false">
      <c r="A58" s="89"/>
      <c r="B58" s="82" t="s">
        <v>71</v>
      </c>
      <c r="C58" s="20"/>
      <c r="D58" s="90" t="s">
        <v>72</v>
      </c>
      <c r="E58" s="57" t="s">
        <v>27</v>
      </c>
      <c r="F58" s="57"/>
      <c r="G58" s="61"/>
      <c r="H58" s="53" t="s">
        <v>29</v>
      </c>
      <c r="I58" s="85"/>
      <c r="J58" s="87"/>
      <c r="K58" s="40"/>
      <c r="L58" s="40"/>
      <c r="M58" s="40"/>
      <c r="N58" s="40"/>
      <c r="O58" s="40"/>
      <c r="P58" s="42"/>
      <c r="Q58" s="59"/>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row>
    <row r="59" s="38" customFormat="true" ht="37.5" hidden="true" customHeight="true" outlineLevel="0" collapsed="false">
      <c r="A59" s="89"/>
      <c r="B59" s="82"/>
      <c r="C59" s="20"/>
      <c r="D59" s="90"/>
      <c r="E59" s="57"/>
      <c r="F59" s="57"/>
      <c r="G59" s="61"/>
      <c r="H59" s="53" t="s">
        <v>30</v>
      </c>
      <c r="I59" s="85"/>
      <c r="J59" s="87"/>
      <c r="K59" s="40"/>
      <c r="L59" s="40"/>
      <c r="M59" s="40"/>
      <c r="N59" s="40"/>
      <c r="O59" s="40"/>
      <c r="P59" s="42"/>
      <c r="Q59" s="59"/>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row>
    <row r="60" s="38" customFormat="true" ht="81" hidden="true" customHeight="true" outlineLevel="0" collapsed="false">
      <c r="A60" s="89"/>
      <c r="B60" s="82"/>
      <c r="C60" s="20"/>
      <c r="D60" s="90"/>
      <c r="E60" s="57" t="s">
        <v>31</v>
      </c>
      <c r="F60" s="57"/>
      <c r="G60" s="61"/>
      <c r="H60" s="53" t="s">
        <v>32</v>
      </c>
      <c r="I60" s="85"/>
      <c r="J60" s="87"/>
      <c r="K60" s="40"/>
      <c r="L60" s="40"/>
      <c r="M60" s="40"/>
      <c r="N60" s="40"/>
      <c r="O60" s="40"/>
      <c r="P60" s="42"/>
      <c r="Q60" s="59"/>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row>
    <row r="61" s="38" customFormat="true" ht="8.25" hidden="true" customHeight="true" outlineLevel="0" collapsed="false">
      <c r="A61" s="89"/>
      <c r="B61" s="82"/>
      <c r="C61" s="20"/>
      <c r="D61" s="90"/>
      <c r="E61" s="57" t="s">
        <v>33</v>
      </c>
      <c r="F61" s="57"/>
      <c r="G61" s="61"/>
      <c r="H61" s="53" t="s">
        <v>33</v>
      </c>
      <c r="I61" s="85"/>
      <c r="J61" s="87"/>
      <c r="K61" s="40" t="n">
        <v>0</v>
      </c>
      <c r="L61" s="40"/>
      <c r="M61" s="40"/>
      <c r="N61" s="40"/>
      <c r="O61" s="40" t="n">
        <v>0</v>
      </c>
      <c r="P61" s="42"/>
      <c r="Q61" s="59"/>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row>
    <row r="62" s="38" customFormat="true" ht="28.5" hidden="true" customHeight="true" outlineLevel="0" collapsed="false">
      <c r="A62" s="89"/>
      <c r="B62" s="82"/>
      <c r="C62" s="20"/>
      <c r="D62" s="90"/>
      <c r="E62" s="57"/>
      <c r="F62" s="57"/>
      <c r="G62" s="61"/>
      <c r="H62" s="53" t="s">
        <v>34</v>
      </c>
      <c r="I62" s="85"/>
      <c r="J62" s="87"/>
      <c r="K62" s="40"/>
      <c r="L62" s="40"/>
      <c r="M62" s="40"/>
      <c r="N62" s="40"/>
      <c r="O62" s="40"/>
      <c r="P62" s="42"/>
      <c r="Q62" s="59"/>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row>
    <row r="63" s="38" customFormat="true" ht="17.25" hidden="true" customHeight="true" outlineLevel="0" collapsed="false">
      <c r="A63" s="89"/>
      <c r="B63" s="82" t="s">
        <v>73</v>
      </c>
      <c r="C63" s="20"/>
      <c r="D63" s="91" t="s">
        <v>72</v>
      </c>
      <c r="E63" s="20" t="s">
        <v>28</v>
      </c>
      <c r="F63" s="20" t="s">
        <v>28</v>
      </c>
      <c r="G63" s="61"/>
      <c r="H63" s="61" t="s">
        <v>28</v>
      </c>
      <c r="I63" s="92" t="s">
        <v>28</v>
      </c>
      <c r="J63" s="88" t="s">
        <v>28</v>
      </c>
      <c r="K63" s="29"/>
      <c r="L63" s="29"/>
      <c r="M63" s="29"/>
      <c r="N63" s="29"/>
      <c r="O63" s="29"/>
      <c r="P63" s="93"/>
      <c r="Q63" s="63"/>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row>
    <row r="64" s="12" customFormat="true" ht="15" hidden="false" customHeight="true" outlineLevel="0" collapsed="false">
      <c r="A64" s="56" t="s">
        <v>74</v>
      </c>
      <c r="B64" s="82" t="s">
        <v>75</v>
      </c>
      <c r="C64" s="20" t="s">
        <v>25</v>
      </c>
      <c r="D64" s="20" t="s">
        <v>67</v>
      </c>
      <c r="E64" s="57" t="s">
        <v>27</v>
      </c>
      <c r="F64" s="57" t="s">
        <v>48</v>
      </c>
      <c r="G64" s="58" t="s">
        <v>76</v>
      </c>
      <c r="H64" s="47" t="s">
        <v>29</v>
      </c>
      <c r="I64" s="48" t="n">
        <f aca="false">M64</f>
        <v>4105.9</v>
      </c>
      <c r="J64" s="76" t="n">
        <f aca="false">N64</f>
        <v>470.6</v>
      </c>
      <c r="K64" s="40" t="n">
        <f aca="false">K65+K66+K67+K68</f>
        <v>0</v>
      </c>
      <c r="L64" s="40"/>
      <c r="M64" s="41" t="n">
        <f aca="false">M65+M66+M67+M68</f>
        <v>4105.9</v>
      </c>
      <c r="N64" s="41" t="n">
        <f aca="false">N65+N66+N67+N68</f>
        <v>470.6</v>
      </c>
      <c r="O64" s="50" t="n">
        <f aca="false">O65+O66+O67+O68</f>
        <v>0</v>
      </c>
      <c r="P64" s="65" t="n">
        <f aca="false">P65+P66+P67+P68</f>
        <v>0</v>
      </c>
      <c r="Q64" s="59"/>
    </row>
    <row r="65" s="12" customFormat="true" ht="30" hidden="false" customHeight="true" outlineLevel="0" collapsed="false">
      <c r="A65" s="56"/>
      <c r="B65" s="82"/>
      <c r="C65" s="20"/>
      <c r="D65" s="20"/>
      <c r="E65" s="57"/>
      <c r="F65" s="57"/>
      <c r="G65" s="58"/>
      <c r="H65" s="47" t="s">
        <v>30</v>
      </c>
      <c r="I65" s="48"/>
      <c r="J65" s="76"/>
      <c r="K65" s="40"/>
      <c r="L65" s="40"/>
      <c r="M65" s="41" t="n">
        <v>0</v>
      </c>
      <c r="N65" s="41"/>
      <c r="O65" s="50"/>
      <c r="P65" s="51"/>
      <c r="Q65" s="59"/>
    </row>
    <row r="66" s="12" customFormat="true" ht="32.25" hidden="false" customHeight="true" outlineLevel="0" collapsed="false">
      <c r="A66" s="56"/>
      <c r="B66" s="82"/>
      <c r="C66" s="20"/>
      <c r="D66" s="20"/>
      <c r="E66" s="57" t="s">
        <v>31</v>
      </c>
      <c r="F66" s="57" t="s">
        <v>77</v>
      </c>
      <c r="G66" s="58"/>
      <c r="H66" s="53" t="s">
        <v>32</v>
      </c>
      <c r="I66" s="80" t="n">
        <f aca="false">M66</f>
        <v>901.8</v>
      </c>
      <c r="J66" s="87" t="n">
        <v>19.7</v>
      </c>
      <c r="K66" s="40"/>
      <c r="L66" s="40"/>
      <c r="M66" s="41" t="n">
        <v>901.8</v>
      </c>
      <c r="N66" s="41" t="n">
        <v>19.7</v>
      </c>
      <c r="O66" s="50" t="n">
        <v>0</v>
      </c>
      <c r="P66" s="51"/>
      <c r="Q66" s="59"/>
    </row>
    <row r="67" s="12" customFormat="true" ht="15" hidden="false" customHeight="true" outlineLevel="0" collapsed="false">
      <c r="A67" s="56"/>
      <c r="B67" s="82"/>
      <c r="C67" s="20"/>
      <c r="D67" s="20"/>
      <c r="E67" s="57" t="s">
        <v>33</v>
      </c>
      <c r="F67" s="57" t="s">
        <v>78</v>
      </c>
      <c r="G67" s="58"/>
      <c r="H67" s="53" t="s">
        <v>33</v>
      </c>
      <c r="I67" s="54" t="n">
        <f aca="false">M67+M68</f>
        <v>3204.1</v>
      </c>
      <c r="J67" s="85" t="n">
        <f aca="false">N67+N68</f>
        <v>450.9</v>
      </c>
      <c r="K67" s="40" t="n">
        <v>0</v>
      </c>
      <c r="L67" s="40"/>
      <c r="M67" s="41" t="n">
        <v>47.5</v>
      </c>
      <c r="N67" s="41" t="n">
        <v>1.1</v>
      </c>
      <c r="O67" s="50"/>
      <c r="P67" s="51"/>
      <c r="Q67" s="59"/>
    </row>
    <row r="68" s="12" customFormat="true" ht="26.25" hidden="false" customHeight="true" outlineLevel="0" collapsed="false">
      <c r="A68" s="56"/>
      <c r="B68" s="82"/>
      <c r="C68" s="20"/>
      <c r="D68" s="20"/>
      <c r="E68" s="57"/>
      <c r="F68" s="57"/>
      <c r="G68" s="58"/>
      <c r="H68" s="53" t="s">
        <v>34</v>
      </c>
      <c r="I68" s="54"/>
      <c r="J68" s="85"/>
      <c r="K68" s="40"/>
      <c r="L68" s="40"/>
      <c r="M68" s="41" t="n">
        <v>3156.6</v>
      </c>
      <c r="N68" s="41" t="n">
        <v>449.8</v>
      </c>
      <c r="O68" s="50"/>
      <c r="P68" s="51"/>
      <c r="Q68" s="59"/>
    </row>
    <row r="69" s="12" customFormat="true" ht="90.75" hidden="false" customHeight="true" outlineLevel="0" collapsed="false">
      <c r="A69" s="60" t="s">
        <v>79</v>
      </c>
      <c r="B69" s="82" t="s">
        <v>80</v>
      </c>
      <c r="C69" s="20" t="s">
        <v>25</v>
      </c>
      <c r="D69" s="20" t="s">
        <v>67</v>
      </c>
      <c r="E69" s="61" t="s">
        <v>28</v>
      </c>
      <c r="F69" s="61" t="n">
        <v>46022</v>
      </c>
      <c r="G69" s="27" t="s">
        <v>81</v>
      </c>
      <c r="H69" s="20" t="s">
        <v>28</v>
      </c>
      <c r="I69" s="62" t="s">
        <v>28</v>
      </c>
      <c r="J69" s="62" t="s">
        <v>28</v>
      </c>
      <c r="K69" s="29"/>
      <c r="L69" s="29"/>
      <c r="M69" s="30"/>
      <c r="N69" s="30"/>
      <c r="O69" s="31"/>
      <c r="P69" s="32"/>
      <c r="Q69" s="63"/>
      <c r="R69" s="94"/>
      <c r="S69" s="37"/>
    </row>
    <row r="70" s="79" customFormat="true" ht="18.75" hidden="false" customHeight="true" outlineLevel="0" collapsed="false">
      <c r="A70" s="74" t="n">
        <v>4</v>
      </c>
      <c r="B70" s="34" t="s">
        <v>82</v>
      </c>
      <c r="C70" s="33" t="s">
        <v>28</v>
      </c>
      <c r="D70" s="20" t="s">
        <v>83</v>
      </c>
      <c r="E70" s="45" t="s">
        <v>27</v>
      </c>
      <c r="F70" s="95" t="s">
        <v>28</v>
      </c>
      <c r="G70" s="64" t="s">
        <v>28</v>
      </c>
      <c r="H70" s="47" t="s">
        <v>29</v>
      </c>
      <c r="I70" s="96" t="n">
        <f aca="false">K70+M70+O70</f>
        <v>624538</v>
      </c>
      <c r="J70" s="97" t="n">
        <f aca="false">L70+N70+P70</f>
        <v>18255.2</v>
      </c>
      <c r="K70" s="77" t="n">
        <f aca="false">K71+K72+K73+K74</f>
        <v>127624.5</v>
      </c>
      <c r="L70" s="77"/>
      <c r="M70" s="41" t="n">
        <f aca="false">M71+M72+M73+M74</f>
        <v>487299</v>
      </c>
      <c r="N70" s="41" t="n">
        <f aca="false">N71+N72+N73+N74</f>
        <v>9541.7</v>
      </c>
      <c r="O70" s="77" t="n">
        <f aca="false">O71+O72+O73+O74</f>
        <v>9614.5</v>
      </c>
      <c r="P70" s="77" t="n">
        <f aca="false">P71+P72+P73+P74</f>
        <v>8713.5</v>
      </c>
      <c r="Q70" s="52"/>
      <c r="R70" s="12"/>
      <c r="S70" s="37"/>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row>
    <row r="71" s="79" customFormat="true" ht="18.75" hidden="false" customHeight="true" outlineLevel="0" collapsed="false">
      <c r="A71" s="74"/>
      <c r="B71" s="34"/>
      <c r="C71" s="33"/>
      <c r="D71" s="20"/>
      <c r="E71" s="45"/>
      <c r="F71" s="95"/>
      <c r="G71" s="64"/>
      <c r="H71" s="47" t="s">
        <v>30</v>
      </c>
      <c r="I71" s="96"/>
      <c r="J71" s="97"/>
      <c r="K71" s="77"/>
      <c r="L71" s="77"/>
      <c r="M71" s="41" t="n">
        <f aca="false">M76</f>
        <v>0</v>
      </c>
      <c r="N71" s="41"/>
      <c r="O71" s="77" t="n">
        <f aca="false">O76</f>
        <v>0</v>
      </c>
      <c r="P71" s="77" t="n">
        <f aca="false">P76</f>
        <v>0</v>
      </c>
      <c r="Q71" s="52"/>
      <c r="R71" s="12"/>
      <c r="S71" s="37"/>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row>
    <row r="72" s="79" customFormat="true" ht="31.5" hidden="false" customHeight="true" outlineLevel="0" collapsed="false">
      <c r="A72" s="74"/>
      <c r="B72" s="34"/>
      <c r="C72" s="33"/>
      <c r="D72" s="20"/>
      <c r="E72" s="45" t="s">
        <v>31</v>
      </c>
      <c r="F72" s="95" t="n">
        <v>390000</v>
      </c>
      <c r="G72" s="64"/>
      <c r="H72" s="53" t="s">
        <v>32</v>
      </c>
      <c r="I72" s="98" t="n">
        <f aca="false">K72+M72+O72</f>
        <v>518876.6</v>
      </c>
      <c r="J72" s="99" t="n">
        <f aca="false">L72+N72+P72</f>
        <v>0</v>
      </c>
      <c r="K72" s="77" t="n">
        <f aca="false">K77</f>
        <v>114228</v>
      </c>
      <c r="L72" s="77" t="n">
        <f aca="false">L75</f>
        <v>0</v>
      </c>
      <c r="M72" s="41" t="n">
        <f aca="false">M77</f>
        <v>404648.6</v>
      </c>
      <c r="N72" s="41" t="n">
        <f aca="false">N77</f>
        <v>0</v>
      </c>
      <c r="O72" s="77"/>
      <c r="P72" s="77"/>
      <c r="Q72" s="5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row>
    <row r="73" s="79" customFormat="true" ht="18.75" hidden="false" customHeight="true" outlineLevel="0" collapsed="false">
      <c r="A73" s="74"/>
      <c r="B73" s="34"/>
      <c r="C73" s="33"/>
      <c r="D73" s="20"/>
      <c r="E73" s="45" t="s">
        <v>33</v>
      </c>
      <c r="F73" s="95" t="s">
        <v>84</v>
      </c>
      <c r="G73" s="64"/>
      <c r="H73" s="53" t="s">
        <v>33</v>
      </c>
      <c r="I73" s="98" t="n">
        <f aca="false">K73+M73+O73</f>
        <v>105661.4</v>
      </c>
      <c r="J73" s="99" t="n">
        <f aca="false">L73+N73+P73</f>
        <v>18255.2</v>
      </c>
      <c r="K73" s="77" t="n">
        <f aca="false">K78+K79</f>
        <v>13396.5</v>
      </c>
      <c r="L73" s="77"/>
      <c r="M73" s="41" t="n">
        <f aca="false">M78+M79</f>
        <v>82650.4</v>
      </c>
      <c r="N73" s="41" t="n">
        <f aca="false">N78+N79</f>
        <v>9541.7</v>
      </c>
      <c r="O73" s="77" t="n">
        <v>9614.5</v>
      </c>
      <c r="P73" s="78" t="n">
        <v>8713.5</v>
      </c>
      <c r="Q73" s="5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row>
    <row r="74" s="79" customFormat="true" ht="33" hidden="false" customHeight="true" outlineLevel="0" collapsed="false">
      <c r="A74" s="74"/>
      <c r="B74" s="34"/>
      <c r="C74" s="33"/>
      <c r="D74" s="20"/>
      <c r="E74" s="45"/>
      <c r="F74" s="95"/>
      <c r="G74" s="64"/>
      <c r="H74" s="53" t="s">
        <v>34</v>
      </c>
      <c r="I74" s="98" t="n">
        <f aca="false">K74+M74+O74</f>
        <v>0</v>
      </c>
      <c r="J74" s="99" t="n">
        <f aca="false">L74+N74+P74</f>
        <v>0</v>
      </c>
      <c r="K74" s="77"/>
      <c r="L74" s="77"/>
      <c r="M74" s="41"/>
      <c r="N74" s="41"/>
      <c r="O74" s="77"/>
      <c r="P74" s="78"/>
      <c r="Q74" s="5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row>
    <row r="75" s="12" customFormat="true" ht="29.25" hidden="false" customHeight="true" outlineLevel="0" collapsed="false">
      <c r="A75" s="56" t="s">
        <v>85</v>
      </c>
      <c r="B75" s="82" t="s">
        <v>86</v>
      </c>
      <c r="C75" s="82" t="s">
        <v>25</v>
      </c>
      <c r="D75" s="82" t="s">
        <v>87</v>
      </c>
      <c r="E75" s="57" t="s">
        <v>27</v>
      </c>
      <c r="F75" s="83" t="n">
        <v>46022</v>
      </c>
      <c r="G75" s="58" t="s">
        <v>88</v>
      </c>
      <c r="H75" s="47" t="s">
        <v>29</v>
      </c>
      <c r="I75" s="49" t="n">
        <f aca="false">K75+M75+O75</f>
        <v>624538</v>
      </c>
      <c r="J75" s="97" t="n">
        <f aca="false">L75+N75+P75</f>
        <v>18255.2</v>
      </c>
      <c r="K75" s="40" t="n">
        <f aca="false">K76+K77+K78+K79</f>
        <v>127624.5</v>
      </c>
      <c r="L75" s="40"/>
      <c r="M75" s="41" t="n">
        <f aca="false">M76+M77+M78+M79</f>
        <v>487299</v>
      </c>
      <c r="N75" s="41" t="n">
        <f aca="false">N76+N77+N78+N79</f>
        <v>9541.7</v>
      </c>
      <c r="O75" s="50" t="n">
        <f aca="false">O76+O77+O78+O79</f>
        <v>9614.5</v>
      </c>
      <c r="P75" s="51" t="n">
        <f aca="false">P76+P77+P78+P79</f>
        <v>8713.5</v>
      </c>
      <c r="Q75" s="59"/>
    </row>
    <row r="76" s="12" customFormat="true" ht="38.25" hidden="false" customHeight="true" outlineLevel="0" collapsed="false">
      <c r="A76" s="56"/>
      <c r="B76" s="82"/>
      <c r="C76" s="82"/>
      <c r="D76" s="82"/>
      <c r="E76" s="57"/>
      <c r="F76" s="83"/>
      <c r="G76" s="58"/>
      <c r="H76" s="47" t="s">
        <v>30</v>
      </c>
      <c r="I76" s="49"/>
      <c r="J76" s="97"/>
      <c r="K76" s="40" t="n">
        <v>0</v>
      </c>
      <c r="L76" s="40"/>
      <c r="M76" s="41" t="n">
        <v>0</v>
      </c>
      <c r="N76" s="41"/>
      <c r="O76" s="50" t="n">
        <v>0</v>
      </c>
      <c r="P76" s="51"/>
      <c r="Q76" s="59"/>
    </row>
    <row r="77" s="12" customFormat="true" ht="70.5" hidden="false" customHeight="true" outlineLevel="0" collapsed="false">
      <c r="A77" s="56"/>
      <c r="B77" s="82"/>
      <c r="C77" s="82"/>
      <c r="D77" s="82"/>
      <c r="E77" s="57" t="s">
        <v>31</v>
      </c>
      <c r="F77" s="83" t="n">
        <f aca="false">I77</f>
        <v>518876.6</v>
      </c>
      <c r="G77" s="58"/>
      <c r="H77" s="53" t="s">
        <v>32</v>
      </c>
      <c r="I77" s="55" t="n">
        <f aca="false">K77+M77+O77</f>
        <v>518876.6</v>
      </c>
      <c r="J77" s="98" t="n">
        <v>0</v>
      </c>
      <c r="K77" s="40" t="n">
        <v>114228</v>
      </c>
      <c r="L77" s="40"/>
      <c r="M77" s="41" t="n">
        <v>404648.6</v>
      </c>
      <c r="N77" s="41"/>
      <c r="O77" s="50"/>
      <c r="P77" s="51"/>
      <c r="Q77" s="59"/>
    </row>
    <row r="78" s="12" customFormat="true" ht="15" hidden="false" customHeight="true" outlineLevel="0" collapsed="false">
      <c r="A78" s="56"/>
      <c r="B78" s="82"/>
      <c r="C78" s="82"/>
      <c r="D78" s="82"/>
      <c r="E78" s="57" t="s">
        <v>33</v>
      </c>
      <c r="F78" s="83" t="n">
        <f aca="false">I78</f>
        <v>105661.4</v>
      </c>
      <c r="G78" s="58"/>
      <c r="H78" s="53" t="s">
        <v>33</v>
      </c>
      <c r="I78" s="55" t="n">
        <f aca="false">K78+K79+M78+M79+O78+O79</f>
        <v>105661.4</v>
      </c>
      <c r="J78" s="99" t="n">
        <f aca="false">L78+L79+N78+N79+P78+P79</f>
        <v>18255.2</v>
      </c>
      <c r="K78" s="40" t="n">
        <v>12692</v>
      </c>
      <c r="L78" s="40"/>
      <c r="M78" s="41" t="n">
        <v>44961</v>
      </c>
      <c r="N78" s="41"/>
      <c r="O78" s="50" t="n">
        <v>0</v>
      </c>
      <c r="P78" s="51"/>
      <c r="Q78" s="59"/>
    </row>
    <row r="79" s="12" customFormat="true" ht="67.5" hidden="false" customHeight="true" outlineLevel="0" collapsed="false">
      <c r="A79" s="56"/>
      <c r="B79" s="82"/>
      <c r="C79" s="82"/>
      <c r="D79" s="82"/>
      <c r="E79" s="57"/>
      <c r="F79" s="83"/>
      <c r="G79" s="58"/>
      <c r="H79" s="53" t="s">
        <v>34</v>
      </c>
      <c r="I79" s="55" t="n">
        <f aca="false">K79+M79+O79</f>
        <v>48008.4</v>
      </c>
      <c r="J79" s="99" t="n">
        <f aca="false">L79+N79+P79</f>
        <v>18255.2</v>
      </c>
      <c r="K79" s="40" t="n">
        <v>704.5</v>
      </c>
      <c r="L79" s="40"/>
      <c r="M79" s="41" t="n">
        <v>37689.4</v>
      </c>
      <c r="N79" s="41" t="n">
        <v>9541.7</v>
      </c>
      <c r="O79" s="50" t="n">
        <v>9614.5</v>
      </c>
      <c r="P79" s="51" t="n">
        <v>8713.5</v>
      </c>
      <c r="Q79" s="59"/>
    </row>
    <row r="80" s="12" customFormat="true" ht="171" hidden="false" customHeight="true" outlineLevel="0" collapsed="false">
      <c r="A80" s="60" t="s">
        <v>89</v>
      </c>
      <c r="B80" s="82" t="s">
        <v>90</v>
      </c>
      <c r="C80" s="82" t="s">
        <v>25</v>
      </c>
      <c r="D80" s="82" t="s">
        <v>91</v>
      </c>
      <c r="E80" s="61" t="s">
        <v>28</v>
      </c>
      <c r="F80" s="61" t="n">
        <v>46022</v>
      </c>
      <c r="G80" s="58" t="s">
        <v>92</v>
      </c>
      <c r="H80" s="20" t="s">
        <v>28</v>
      </c>
      <c r="I80" s="62" t="s">
        <v>28</v>
      </c>
      <c r="J80" s="62" t="s">
        <v>28</v>
      </c>
      <c r="K80" s="29"/>
      <c r="L80" s="29"/>
      <c r="M80" s="30"/>
      <c r="N80" s="30"/>
      <c r="O80" s="31"/>
      <c r="P80" s="32"/>
      <c r="Q80" s="63"/>
    </row>
    <row r="81" s="79" customFormat="true" ht="19.5" hidden="false" customHeight="true" outlineLevel="0" collapsed="false">
      <c r="A81" s="74" t="n">
        <v>5</v>
      </c>
      <c r="B81" s="75" t="s">
        <v>93</v>
      </c>
      <c r="C81" s="33" t="s">
        <v>28</v>
      </c>
      <c r="D81" s="20" t="s">
        <v>94</v>
      </c>
      <c r="E81" s="45" t="s">
        <v>27</v>
      </c>
      <c r="F81" s="100" t="s">
        <v>28</v>
      </c>
      <c r="G81" s="64" t="s">
        <v>28</v>
      </c>
      <c r="H81" s="47" t="s">
        <v>29</v>
      </c>
      <c r="I81" s="48" t="n">
        <v>0</v>
      </c>
      <c r="J81" s="49" t="n">
        <v>0</v>
      </c>
      <c r="K81" s="101" t="n">
        <f aca="false">K82+K83+K84+K85</f>
        <v>0</v>
      </c>
      <c r="L81" s="101"/>
      <c r="M81" s="102" t="n">
        <f aca="false">M82+M83+M84+M85</f>
        <v>0</v>
      </c>
      <c r="N81" s="102"/>
      <c r="O81" s="103" t="n">
        <f aca="false">O82+O83+O84+O85</f>
        <v>0</v>
      </c>
      <c r="P81" s="104" t="n">
        <f aca="false">P82+P83+P84+P85</f>
        <v>0</v>
      </c>
      <c r="Q81" s="52"/>
      <c r="R81" s="12"/>
      <c r="S81" s="37"/>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row>
    <row r="82" s="79" customFormat="true" ht="21.75" hidden="false" customHeight="true" outlineLevel="0" collapsed="false">
      <c r="A82" s="74"/>
      <c r="B82" s="75"/>
      <c r="C82" s="33"/>
      <c r="D82" s="20"/>
      <c r="E82" s="45"/>
      <c r="F82" s="100"/>
      <c r="G82" s="64"/>
      <c r="H82" s="47" t="s">
        <v>30</v>
      </c>
      <c r="I82" s="48"/>
      <c r="J82" s="49"/>
      <c r="K82" s="105" t="n">
        <v>0</v>
      </c>
      <c r="L82" s="105"/>
      <c r="M82" s="41"/>
      <c r="N82" s="41"/>
      <c r="O82" s="77" t="n">
        <v>0</v>
      </c>
      <c r="P82" s="78"/>
      <c r="Q82" s="52"/>
      <c r="R82" s="12"/>
      <c r="S82" s="37"/>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c r="BG82" s="12"/>
      <c r="BH82" s="12"/>
      <c r="BI82" s="12"/>
      <c r="BJ82" s="12"/>
      <c r="BK82" s="12"/>
      <c r="BL82" s="12"/>
    </row>
    <row r="83" s="79" customFormat="true" ht="16.5" hidden="false" customHeight="true" outlineLevel="0" collapsed="false">
      <c r="A83" s="74"/>
      <c r="B83" s="75"/>
      <c r="C83" s="33"/>
      <c r="D83" s="20"/>
      <c r="E83" s="45" t="s">
        <v>31</v>
      </c>
      <c r="F83" s="100"/>
      <c r="G83" s="64"/>
      <c r="H83" s="47" t="s">
        <v>32</v>
      </c>
      <c r="I83" s="48"/>
      <c r="J83" s="49"/>
      <c r="K83" s="105" t="n">
        <v>0</v>
      </c>
      <c r="L83" s="105"/>
      <c r="M83" s="41"/>
      <c r="N83" s="41"/>
      <c r="O83" s="77" t="n">
        <v>0</v>
      </c>
      <c r="P83" s="78"/>
      <c r="Q83" s="5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c r="BG83" s="12"/>
      <c r="BH83" s="12"/>
      <c r="BI83" s="12"/>
      <c r="BJ83" s="12"/>
      <c r="BK83" s="12"/>
      <c r="BL83" s="12"/>
    </row>
    <row r="84" s="79" customFormat="true" ht="26.25" hidden="false" customHeight="true" outlineLevel="0" collapsed="false">
      <c r="A84" s="74"/>
      <c r="B84" s="75"/>
      <c r="C84" s="33"/>
      <c r="D84" s="20"/>
      <c r="E84" s="45" t="s">
        <v>33</v>
      </c>
      <c r="F84" s="100" t="n">
        <v>9157.6</v>
      </c>
      <c r="G84" s="64"/>
      <c r="H84" s="53" t="s">
        <v>33</v>
      </c>
      <c r="I84" s="54" t="n">
        <v>0</v>
      </c>
      <c r="J84" s="55" t="n">
        <v>0</v>
      </c>
      <c r="K84" s="105" t="n">
        <v>0</v>
      </c>
      <c r="L84" s="105"/>
      <c r="M84" s="41" t="n">
        <f aca="false">M89</f>
        <v>0</v>
      </c>
      <c r="N84" s="41"/>
      <c r="O84" s="77" t="n">
        <v>0</v>
      </c>
      <c r="P84" s="78"/>
      <c r="Q84" s="5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row>
    <row r="85" s="79" customFormat="true" ht="42" hidden="false" customHeight="true" outlineLevel="0" collapsed="false">
      <c r="A85" s="74"/>
      <c r="B85" s="75"/>
      <c r="C85" s="33"/>
      <c r="D85" s="20"/>
      <c r="E85" s="45"/>
      <c r="F85" s="100"/>
      <c r="G85" s="64"/>
      <c r="H85" s="53" t="s">
        <v>34</v>
      </c>
      <c r="I85" s="54"/>
      <c r="J85" s="55"/>
      <c r="K85" s="105"/>
      <c r="L85" s="105"/>
      <c r="M85" s="41"/>
      <c r="N85" s="41"/>
      <c r="O85" s="77" t="n">
        <v>0</v>
      </c>
      <c r="P85" s="78"/>
      <c r="Q85" s="5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c r="BG85" s="12"/>
      <c r="BH85" s="12"/>
      <c r="BI85" s="12"/>
      <c r="BJ85" s="12"/>
      <c r="BK85" s="12"/>
      <c r="BL85" s="12"/>
    </row>
    <row r="86" s="12" customFormat="true" ht="15" hidden="false" customHeight="true" outlineLevel="0" collapsed="false">
      <c r="A86" s="56" t="s">
        <v>95</v>
      </c>
      <c r="B86" s="82" t="s">
        <v>96</v>
      </c>
      <c r="C86" s="82" t="s">
        <v>25</v>
      </c>
      <c r="D86" s="20" t="s">
        <v>97</v>
      </c>
      <c r="E86" s="57" t="s">
        <v>27</v>
      </c>
      <c r="F86" s="83" t="n">
        <v>46022</v>
      </c>
      <c r="G86" s="58"/>
      <c r="H86" s="47" t="s">
        <v>29</v>
      </c>
      <c r="I86" s="48" t="n">
        <v>0</v>
      </c>
      <c r="J86" s="49" t="n">
        <v>0</v>
      </c>
      <c r="K86" s="106" t="n">
        <f aca="false">K87+K88+K89+K90</f>
        <v>0</v>
      </c>
      <c r="L86" s="106"/>
      <c r="M86" s="102" t="n">
        <f aca="false">M87+M88+M89+M90</f>
        <v>0</v>
      </c>
      <c r="N86" s="102"/>
      <c r="O86" s="107" t="n">
        <f aca="false">O87+O88+O89+O90</f>
        <v>0</v>
      </c>
      <c r="P86" s="108" t="n">
        <f aca="false">P87+P88+P89+P90</f>
        <v>0</v>
      </c>
      <c r="Q86" s="59"/>
    </row>
    <row r="87" s="12" customFormat="true" ht="15.75" hidden="false" customHeight="false" outlineLevel="0" collapsed="false">
      <c r="A87" s="56"/>
      <c r="B87" s="82"/>
      <c r="C87" s="82"/>
      <c r="D87" s="20"/>
      <c r="E87" s="57"/>
      <c r="F87" s="83"/>
      <c r="G87" s="58"/>
      <c r="H87" s="47" t="s">
        <v>30</v>
      </c>
      <c r="I87" s="48"/>
      <c r="J87" s="49"/>
      <c r="K87" s="40"/>
      <c r="L87" s="40"/>
      <c r="M87" s="41"/>
      <c r="N87" s="41"/>
      <c r="O87" s="50"/>
      <c r="P87" s="51"/>
      <c r="Q87" s="59"/>
    </row>
    <row r="88" s="12" customFormat="true" ht="37.5" hidden="false" customHeight="true" outlineLevel="0" collapsed="false">
      <c r="A88" s="56"/>
      <c r="B88" s="82"/>
      <c r="C88" s="82"/>
      <c r="D88" s="20"/>
      <c r="E88" s="57" t="s">
        <v>31</v>
      </c>
      <c r="F88" s="83"/>
      <c r="G88" s="58"/>
      <c r="H88" s="53" t="s">
        <v>32</v>
      </c>
      <c r="I88" s="54" t="n">
        <v>0</v>
      </c>
      <c r="J88" s="55" t="n">
        <v>0</v>
      </c>
      <c r="K88" s="40"/>
      <c r="L88" s="40"/>
      <c r="M88" s="41"/>
      <c r="N88" s="41"/>
      <c r="O88" s="50" t="n">
        <v>0</v>
      </c>
      <c r="P88" s="51"/>
      <c r="Q88" s="59"/>
    </row>
    <row r="89" s="12" customFormat="true" ht="28.5" hidden="false" customHeight="true" outlineLevel="0" collapsed="false">
      <c r="A89" s="56"/>
      <c r="B89" s="82"/>
      <c r="C89" s="82"/>
      <c r="D89" s="20"/>
      <c r="E89" s="57" t="s">
        <v>33</v>
      </c>
      <c r="F89" s="83" t="n">
        <f aca="false">F86</f>
        <v>46022</v>
      </c>
      <c r="G89" s="58"/>
      <c r="H89" s="53" t="s">
        <v>33</v>
      </c>
      <c r="I89" s="54" t="n">
        <v>0</v>
      </c>
      <c r="J89" s="55" t="n">
        <v>0</v>
      </c>
      <c r="K89" s="40" t="n">
        <v>0</v>
      </c>
      <c r="L89" s="40"/>
      <c r="M89" s="41"/>
      <c r="N89" s="41"/>
      <c r="O89" s="50" t="n">
        <v>0</v>
      </c>
      <c r="P89" s="51"/>
      <c r="Q89" s="59"/>
    </row>
    <row r="90" s="12" customFormat="true" ht="21.75" hidden="false" customHeight="true" outlineLevel="0" collapsed="false">
      <c r="A90" s="56"/>
      <c r="B90" s="82"/>
      <c r="C90" s="82"/>
      <c r="D90" s="20"/>
      <c r="E90" s="57"/>
      <c r="F90" s="83"/>
      <c r="G90" s="58"/>
      <c r="H90" s="53" t="s">
        <v>34</v>
      </c>
      <c r="I90" s="54"/>
      <c r="J90" s="55"/>
      <c r="K90" s="40"/>
      <c r="L90" s="40"/>
      <c r="M90" s="41"/>
      <c r="N90" s="41"/>
      <c r="O90" s="50"/>
      <c r="P90" s="51"/>
      <c r="Q90" s="59"/>
    </row>
    <row r="91" s="12" customFormat="true" ht="138" hidden="false" customHeight="true" outlineLevel="0" collapsed="false">
      <c r="A91" s="60" t="s">
        <v>98</v>
      </c>
      <c r="B91" s="82" t="s">
        <v>99</v>
      </c>
      <c r="C91" s="82" t="s">
        <v>25</v>
      </c>
      <c r="D91" s="20" t="s">
        <v>97</v>
      </c>
      <c r="E91" s="61" t="s">
        <v>28</v>
      </c>
      <c r="F91" s="61" t="n">
        <v>46022</v>
      </c>
      <c r="G91" s="58"/>
      <c r="H91" s="20" t="s">
        <v>28</v>
      </c>
      <c r="I91" s="62" t="s">
        <v>28</v>
      </c>
      <c r="J91" s="62" t="s">
        <v>28</v>
      </c>
      <c r="K91" s="29"/>
      <c r="L91" s="29"/>
      <c r="M91" s="30"/>
      <c r="N91" s="30"/>
      <c r="O91" s="31"/>
      <c r="P91" s="32"/>
      <c r="Q91" s="63"/>
    </row>
    <row r="92" s="12" customFormat="true" ht="63" hidden="false" customHeight="true" outlineLevel="0" collapsed="false">
      <c r="A92" s="60" t="s">
        <v>100</v>
      </c>
      <c r="B92" s="75" t="s">
        <v>101</v>
      </c>
      <c r="C92" s="82" t="s">
        <v>25</v>
      </c>
      <c r="D92" s="20" t="s">
        <v>102</v>
      </c>
      <c r="E92" s="61"/>
      <c r="F92" s="61" t="n">
        <v>46022</v>
      </c>
      <c r="G92" s="58" t="s">
        <v>28</v>
      </c>
      <c r="H92" s="33" t="s">
        <v>29</v>
      </c>
      <c r="I92" s="109" t="n">
        <f aca="false">M92+O92</f>
        <v>10072.3</v>
      </c>
      <c r="J92" s="110" t="n">
        <f aca="false">N92+P92</f>
        <v>8264.6</v>
      </c>
      <c r="K92" s="111"/>
      <c r="L92" s="111"/>
      <c r="M92" s="30" t="n">
        <f aca="false">M110+M100+M113</f>
        <v>10022.3</v>
      </c>
      <c r="N92" s="30" t="n">
        <f aca="false">N110+N100+N113</f>
        <v>8214.6</v>
      </c>
      <c r="O92" s="31" t="n">
        <v>50</v>
      </c>
      <c r="P92" s="32" t="n">
        <v>50</v>
      </c>
      <c r="Q92" s="63"/>
    </row>
    <row r="93" s="12" customFormat="true" ht="55.5" hidden="false" customHeight="true" outlineLevel="0" collapsed="false">
      <c r="A93" s="60"/>
      <c r="B93" s="75"/>
      <c r="C93" s="82"/>
      <c r="D93" s="20"/>
      <c r="E93" s="61"/>
      <c r="F93" s="61"/>
      <c r="G93" s="58"/>
      <c r="H93" s="20" t="s">
        <v>33</v>
      </c>
      <c r="I93" s="62" t="n">
        <v>10072.3</v>
      </c>
      <c r="J93" s="92" t="n">
        <v>8264.6</v>
      </c>
      <c r="K93" s="111"/>
      <c r="L93" s="111"/>
      <c r="M93" s="30"/>
      <c r="N93" s="30"/>
      <c r="O93" s="31"/>
      <c r="P93" s="32"/>
      <c r="Q93" s="63"/>
    </row>
    <row r="94" s="12" customFormat="true" ht="205.5" hidden="false" customHeight="true" outlineLevel="0" collapsed="false">
      <c r="A94" s="60" t="s">
        <v>103</v>
      </c>
      <c r="B94" s="82" t="s">
        <v>104</v>
      </c>
      <c r="C94" s="82" t="s">
        <v>25</v>
      </c>
      <c r="D94" s="20" t="s">
        <v>105</v>
      </c>
      <c r="E94" s="61"/>
      <c r="F94" s="61" t="n">
        <v>46022</v>
      </c>
      <c r="G94" s="112" t="s">
        <v>106</v>
      </c>
      <c r="H94" s="33" t="s">
        <v>29</v>
      </c>
      <c r="I94" s="109" t="n">
        <v>0</v>
      </c>
      <c r="J94" s="109" t="n">
        <v>0</v>
      </c>
      <c r="K94" s="111"/>
      <c r="L94" s="111"/>
      <c r="M94" s="30"/>
      <c r="N94" s="30"/>
      <c r="O94" s="31"/>
      <c r="P94" s="32"/>
      <c r="Q94" s="63"/>
    </row>
    <row r="95" s="12" customFormat="true" ht="206.25" hidden="false" customHeight="true" outlineLevel="0" collapsed="false">
      <c r="A95" s="60"/>
      <c r="B95" s="82"/>
      <c r="C95" s="82"/>
      <c r="D95" s="20"/>
      <c r="E95" s="61"/>
      <c r="F95" s="61"/>
      <c r="G95" s="112"/>
      <c r="H95" s="20" t="s">
        <v>32</v>
      </c>
      <c r="I95" s="62" t="n">
        <v>0</v>
      </c>
      <c r="J95" s="62" t="n">
        <v>0</v>
      </c>
      <c r="K95" s="111"/>
      <c r="L95" s="111"/>
      <c r="M95" s="30"/>
      <c r="N95" s="30"/>
      <c r="O95" s="31"/>
      <c r="P95" s="32"/>
      <c r="Q95" s="63"/>
    </row>
    <row r="96" s="12" customFormat="true" ht="154.5" hidden="false" customHeight="true" outlineLevel="0" collapsed="false">
      <c r="A96" s="60"/>
      <c r="B96" s="82"/>
      <c r="C96" s="82"/>
      <c r="D96" s="20"/>
      <c r="E96" s="61"/>
      <c r="F96" s="61"/>
      <c r="G96" s="112"/>
      <c r="H96" s="20" t="s">
        <v>33</v>
      </c>
      <c r="I96" s="62" t="n">
        <v>0</v>
      </c>
      <c r="J96" s="62" t="n">
        <v>0</v>
      </c>
      <c r="K96" s="111"/>
      <c r="L96" s="111"/>
      <c r="M96" s="30"/>
      <c r="N96" s="30"/>
      <c r="O96" s="31"/>
      <c r="P96" s="32"/>
      <c r="Q96" s="63"/>
    </row>
    <row r="97" s="12" customFormat="true" ht="108" hidden="false" customHeight="true" outlineLevel="0" collapsed="false">
      <c r="A97" s="60" t="s">
        <v>107</v>
      </c>
      <c r="B97" s="20" t="s">
        <v>108</v>
      </c>
      <c r="C97" s="27" t="s">
        <v>25</v>
      </c>
      <c r="D97" s="27" t="s">
        <v>109</v>
      </c>
      <c r="E97" s="61" t="s">
        <v>28</v>
      </c>
      <c r="F97" s="61" t="n">
        <v>46022</v>
      </c>
      <c r="G97" s="113"/>
      <c r="H97" s="27" t="s">
        <v>110</v>
      </c>
      <c r="I97" s="114" t="s">
        <v>110</v>
      </c>
      <c r="J97" s="114" t="s">
        <v>110</v>
      </c>
      <c r="K97" s="111"/>
      <c r="L97" s="111"/>
      <c r="M97" s="30"/>
      <c r="N97" s="30"/>
      <c r="O97" s="31"/>
      <c r="P97" s="32"/>
      <c r="Q97" s="63"/>
    </row>
    <row r="98" s="12" customFormat="true" ht="389.25" hidden="false" customHeight="true" outlineLevel="0" collapsed="false">
      <c r="A98" s="60" t="s">
        <v>111</v>
      </c>
      <c r="B98" s="20" t="s">
        <v>112</v>
      </c>
      <c r="C98" s="27" t="s">
        <v>25</v>
      </c>
      <c r="D98" s="82" t="s">
        <v>113</v>
      </c>
      <c r="E98" s="61"/>
      <c r="F98" s="61" t="n">
        <v>46022</v>
      </c>
      <c r="G98" s="113" t="s">
        <v>114</v>
      </c>
      <c r="H98" s="27" t="s">
        <v>28</v>
      </c>
      <c r="I98" s="114" t="s">
        <v>28</v>
      </c>
      <c r="J98" s="114" t="s">
        <v>28</v>
      </c>
      <c r="K98" s="111"/>
      <c r="L98" s="111"/>
      <c r="M98" s="30"/>
      <c r="N98" s="30"/>
      <c r="O98" s="31"/>
      <c r="P98" s="32"/>
      <c r="Q98" s="63"/>
    </row>
    <row r="99" s="121" customFormat="true" ht="95.25" hidden="false" customHeight="true" outlineLevel="0" collapsed="false">
      <c r="A99" s="115" t="s">
        <v>115</v>
      </c>
      <c r="B99" s="115"/>
      <c r="C99" s="115"/>
      <c r="D99" s="115"/>
      <c r="E99" s="115"/>
      <c r="F99" s="115"/>
      <c r="G99" s="115"/>
      <c r="H99" s="115"/>
      <c r="I99" s="115"/>
      <c r="J99" s="115"/>
      <c r="K99" s="116"/>
      <c r="L99" s="116"/>
      <c r="M99" s="117"/>
      <c r="N99" s="117"/>
      <c r="O99" s="118"/>
      <c r="P99" s="78"/>
      <c r="Q99" s="119"/>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c r="BI99" s="120"/>
      <c r="BJ99" s="120"/>
      <c r="BK99" s="120"/>
      <c r="BL99" s="120"/>
    </row>
    <row r="100" s="79" customFormat="true" ht="15" hidden="false" customHeight="true" outlineLevel="0" collapsed="false">
      <c r="A100" s="74" t="n">
        <v>7</v>
      </c>
      <c r="B100" s="21" t="s">
        <v>116</v>
      </c>
      <c r="C100" s="20" t="s">
        <v>25</v>
      </c>
      <c r="D100" s="27" t="s">
        <v>117</v>
      </c>
      <c r="E100" s="57" t="s">
        <v>27</v>
      </c>
      <c r="F100" s="57" t="s">
        <v>48</v>
      </c>
      <c r="G100" s="58"/>
      <c r="H100" s="53" t="s">
        <v>29</v>
      </c>
      <c r="I100" s="54" t="n">
        <v>50</v>
      </c>
      <c r="J100" s="87" t="n">
        <v>50</v>
      </c>
      <c r="K100" s="101" t="n">
        <f aca="false">K101+K102+K103+K104</f>
        <v>0</v>
      </c>
      <c r="L100" s="101"/>
      <c r="M100" s="102" t="n">
        <v>0</v>
      </c>
      <c r="N100" s="102" t="n">
        <v>0</v>
      </c>
      <c r="O100" s="103" t="n">
        <v>50</v>
      </c>
      <c r="P100" s="104" t="n">
        <v>50</v>
      </c>
      <c r="Q100" s="5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row>
    <row r="101" s="79" customFormat="true" ht="15.75" hidden="false" customHeight="false" outlineLevel="0" collapsed="false">
      <c r="A101" s="74"/>
      <c r="B101" s="21"/>
      <c r="C101" s="20"/>
      <c r="D101" s="27"/>
      <c r="E101" s="57"/>
      <c r="F101" s="57"/>
      <c r="G101" s="58"/>
      <c r="H101" s="53"/>
      <c r="I101" s="54"/>
      <c r="J101" s="87"/>
      <c r="K101" s="77"/>
      <c r="L101" s="77"/>
      <c r="M101" s="41"/>
      <c r="N101" s="41"/>
      <c r="O101" s="77"/>
      <c r="P101" s="78"/>
      <c r="Q101" s="119"/>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row>
    <row r="102" s="79" customFormat="true" ht="17.25" hidden="false" customHeight="true" outlineLevel="0" collapsed="false">
      <c r="A102" s="74"/>
      <c r="B102" s="21"/>
      <c r="C102" s="20"/>
      <c r="D102" s="27"/>
      <c r="E102" s="57" t="s">
        <v>31</v>
      </c>
      <c r="F102" s="57"/>
      <c r="G102" s="58"/>
      <c r="H102" s="53"/>
      <c r="I102" s="54"/>
      <c r="J102" s="87"/>
      <c r="K102" s="77"/>
      <c r="L102" s="77"/>
      <c r="M102" s="41"/>
      <c r="N102" s="41"/>
      <c r="O102" s="77"/>
      <c r="P102" s="78" t="n">
        <v>0</v>
      </c>
      <c r="Q102" s="119"/>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row>
    <row r="103" s="79" customFormat="true" ht="17.25" hidden="false" customHeight="true" outlineLevel="0" collapsed="false">
      <c r="A103" s="74"/>
      <c r="B103" s="21"/>
      <c r="C103" s="20"/>
      <c r="D103" s="27"/>
      <c r="E103" s="57" t="s">
        <v>33</v>
      </c>
      <c r="F103" s="57" t="n">
        <v>117236.7</v>
      </c>
      <c r="G103" s="58"/>
      <c r="H103" s="53" t="s">
        <v>33</v>
      </c>
      <c r="I103" s="54" t="n">
        <v>50</v>
      </c>
      <c r="J103" s="85" t="n">
        <v>50</v>
      </c>
      <c r="K103" s="122"/>
      <c r="L103" s="122"/>
      <c r="M103" s="41"/>
      <c r="N103" s="41"/>
      <c r="O103" s="77"/>
      <c r="P103" s="78"/>
      <c r="Q103" s="119"/>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row>
    <row r="104" s="121" customFormat="true" ht="15.75" hidden="false" customHeight="true" outlineLevel="0" collapsed="false">
      <c r="A104" s="74"/>
      <c r="B104" s="21"/>
      <c r="C104" s="20"/>
      <c r="D104" s="27"/>
      <c r="E104" s="57"/>
      <c r="F104" s="57"/>
      <c r="G104" s="58"/>
      <c r="H104" s="53" t="s">
        <v>34</v>
      </c>
      <c r="I104" s="54"/>
      <c r="J104" s="85"/>
      <c r="K104" s="77"/>
      <c r="L104" s="77"/>
      <c r="M104" s="41"/>
      <c r="N104" s="41"/>
      <c r="O104" s="77"/>
      <c r="P104" s="78"/>
      <c r="Q104" s="119"/>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c r="BI104" s="120"/>
      <c r="BJ104" s="120"/>
      <c r="BK104" s="120"/>
      <c r="BL104" s="120"/>
    </row>
    <row r="105" s="121" customFormat="true" ht="163.5" hidden="false" customHeight="true" outlineLevel="0" collapsed="false">
      <c r="A105" s="60" t="s">
        <v>118</v>
      </c>
      <c r="B105" s="27" t="s">
        <v>119</v>
      </c>
      <c r="C105" s="27" t="s">
        <v>25</v>
      </c>
      <c r="D105" s="27" t="s">
        <v>117</v>
      </c>
      <c r="E105" s="61"/>
      <c r="F105" s="61" t="n">
        <v>46022</v>
      </c>
      <c r="G105" s="113" t="s">
        <v>120</v>
      </c>
      <c r="H105" s="27" t="s">
        <v>28</v>
      </c>
      <c r="I105" s="114" t="s">
        <v>28</v>
      </c>
      <c r="J105" s="114" t="s">
        <v>28</v>
      </c>
      <c r="K105" s="77"/>
      <c r="L105" s="77"/>
      <c r="M105" s="41"/>
      <c r="N105" s="41"/>
      <c r="O105" s="77"/>
      <c r="P105" s="78"/>
      <c r="Q105" s="119"/>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c r="BI105" s="120"/>
      <c r="BJ105" s="120"/>
      <c r="BK105" s="120"/>
      <c r="BL105" s="120"/>
    </row>
    <row r="106" s="124" customFormat="true" ht="86.25" hidden="false" customHeight="true" outlineLevel="0" collapsed="false">
      <c r="A106" s="115" t="s">
        <v>121</v>
      </c>
      <c r="B106" s="115"/>
      <c r="C106" s="115"/>
      <c r="D106" s="115"/>
      <c r="E106" s="115"/>
      <c r="F106" s="115"/>
      <c r="G106" s="115"/>
      <c r="H106" s="115"/>
      <c r="I106" s="115"/>
      <c r="J106" s="115"/>
      <c r="K106" s="123"/>
      <c r="L106" s="123"/>
      <c r="M106" s="102"/>
      <c r="N106" s="102"/>
      <c r="O106" s="107"/>
      <c r="P106" s="108"/>
      <c r="Q106" s="119"/>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c r="BI106" s="120"/>
      <c r="BJ106" s="120"/>
      <c r="BK106" s="120"/>
      <c r="BL106" s="120"/>
    </row>
    <row r="107" s="121" customFormat="true" ht="0.75" hidden="false" customHeight="true" outlineLevel="0" collapsed="false">
      <c r="A107" s="74" t="n">
        <v>8</v>
      </c>
      <c r="B107" s="125" t="s">
        <v>122</v>
      </c>
      <c r="C107" s="126" t="s">
        <v>25</v>
      </c>
      <c r="D107" s="125" t="s">
        <v>123</v>
      </c>
      <c r="E107" s="127"/>
      <c r="F107" s="128" t="s">
        <v>48</v>
      </c>
      <c r="G107" s="129" t="s">
        <v>124</v>
      </c>
      <c r="H107" s="130" t="s">
        <v>29</v>
      </c>
      <c r="I107" s="131" t="n">
        <f aca="false">I110</f>
        <v>8214.6</v>
      </c>
      <c r="J107" s="132" t="n">
        <f aca="false">J110</f>
        <v>8214.6</v>
      </c>
      <c r="K107" s="77"/>
      <c r="L107" s="77"/>
      <c r="M107" s="41"/>
      <c r="N107" s="41"/>
      <c r="O107" s="77"/>
      <c r="P107" s="78"/>
      <c r="Q107" s="119"/>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c r="BI107" s="120"/>
      <c r="BJ107" s="120"/>
      <c r="BK107" s="120"/>
      <c r="BL107" s="120"/>
    </row>
    <row r="108" s="121" customFormat="true" ht="55.5" hidden="false" customHeight="true" outlineLevel="0" collapsed="false">
      <c r="A108" s="74"/>
      <c r="B108" s="125"/>
      <c r="C108" s="126"/>
      <c r="D108" s="125"/>
      <c r="E108" s="127"/>
      <c r="F108" s="128"/>
      <c r="G108" s="129"/>
      <c r="H108" s="133" t="s">
        <v>30</v>
      </c>
      <c r="I108" s="134" t="n">
        <v>0</v>
      </c>
      <c r="J108" s="135" t="n">
        <v>0</v>
      </c>
      <c r="K108" s="77"/>
      <c r="L108" s="77"/>
      <c r="M108" s="41"/>
      <c r="N108" s="41"/>
      <c r="O108" s="77"/>
      <c r="P108" s="78"/>
      <c r="Q108" s="119"/>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c r="BI108" s="120"/>
      <c r="BJ108" s="120"/>
      <c r="BK108" s="120"/>
      <c r="BL108" s="120"/>
    </row>
    <row r="109" s="121" customFormat="true" ht="65.25" hidden="false" customHeight="true" outlineLevel="0" collapsed="false">
      <c r="A109" s="74"/>
      <c r="B109" s="125"/>
      <c r="C109" s="126"/>
      <c r="D109" s="125"/>
      <c r="E109" s="127"/>
      <c r="F109" s="128"/>
      <c r="G109" s="129"/>
      <c r="H109" s="133" t="s">
        <v>32</v>
      </c>
      <c r="I109" s="134" t="n">
        <v>0</v>
      </c>
      <c r="J109" s="135" t="n">
        <v>0</v>
      </c>
      <c r="K109" s="77"/>
      <c r="L109" s="77"/>
      <c r="M109" s="41"/>
      <c r="N109" s="41"/>
      <c r="O109" s="77"/>
      <c r="P109" s="78"/>
      <c r="Q109" s="119"/>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c r="BI109" s="120"/>
      <c r="BJ109" s="120"/>
      <c r="BK109" s="120"/>
      <c r="BL109" s="120"/>
    </row>
    <row r="110" s="121" customFormat="true" ht="75" hidden="false" customHeight="true" outlineLevel="0" collapsed="false">
      <c r="A110" s="74"/>
      <c r="B110" s="125"/>
      <c r="C110" s="126"/>
      <c r="D110" s="125"/>
      <c r="E110" s="127"/>
      <c r="F110" s="128"/>
      <c r="G110" s="129"/>
      <c r="H110" s="133" t="s">
        <v>33</v>
      </c>
      <c r="I110" s="134" t="n">
        <v>8214.6</v>
      </c>
      <c r="J110" s="135" t="n">
        <v>8214.6</v>
      </c>
      <c r="K110" s="77"/>
      <c r="L110" s="77"/>
      <c r="M110" s="41" t="n">
        <v>8214.6</v>
      </c>
      <c r="N110" s="41" t="n">
        <v>8214.6</v>
      </c>
      <c r="O110" s="77"/>
      <c r="P110" s="78"/>
      <c r="Q110" s="119"/>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c r="BI110" s="120"/>
      <c r="BJ110" s="120"/>
      <c r="BK110" s="120"/>
      <c r="BL110" s="120"/>
    </row>
    <row r="111" s="121" customFormat="true" ht="126" hidden="false" customHeight="true" outlineLevel="0" collapsed="false">
      <c r="A111" s="74" t="s">
        <v>125</v>
      </c>
      <c r="B111" s="125" t="s">
        <v>126</v>
      </c>
      <c r="C111" s="126" t="s">
        <v>25</v>
      </c>
      <c r="D111" s="125" t="s">
        <v>97</v>
      </c>
      <c r="E111" s="127"/>
      <c r="F111" s="128" t="s">
        <v>48</v>
      </c>
      <c r="G111" s="129" t="s">
        <v>127</v>
      </c>
      <c r="H111" s="133" t="s">
        <v>28</v>
      </c>
      <c r="I111" s="134" t="s">
        <v>28</v>
      </c>
      <c r="J111" s="135" t="s">
        <v>28</v>
      </c>
      <c r="K111" s="77"/>
      <c r="L111" s="77"/>
      <c r="M111" s="41"/>
      <c r="N111" s="41"/>
      <c r="O111" s="77"/>
      <c r="P111" s="78"/>
      <c r="Q111" s="119"/>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c r="BI111" s="120"/>
      <c r="BJ111" s="120"/>
      <c r="BK111" s="120"/>
      <c r="BL111" s="120"/>
    </row>
    <row r="112" s="121" customFormat="true" ht="59.25" hidden="false" customHeight="true" outlineLevel="0" collapsed="false">
      <c r="A112" s="115" t="s">
        <v>128</v>
      </c>
      <c r="B112" s="115"/>
      <c r="C112" s="115"/>
      <c r="D112" s="115"/>
      <c r="E112" s="115"/>
      <c r="F112" s="115"/>
      <c r="G112" s="115"/>
      <c r="H112" s="115"/>
      <c r="I112" s="115"/>
      <c r="J112" s="115"/>
      <c r="K112" s="77"/>
      <c r="L112" s="77"/>
      <c r="M112" s="41"/>
      <c r="N112" s="41"/>
      <c r="O112" s="77"/>
      <c r="P112" s="78"/>
      <c r="Q112" s="119"/>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c r="BI112" s="120"/>
      <c r="BJ112" s="120"/>
      <c r="BK112" s="120"/>
      <c r="BL112" s="120"/>
    </row>
    <row r="113" s="121" customFormat="true" ht="44.25" hidden="false" customHeight="true" outlineLevel="0" collapsed="false">
      <c r="A113" s="74" t="n">
        <v>9</v>
      </c>
      <c r="B113" s="125" t="s">
        <v>129</v>
      </c>
      <c r="C113" s="126" t="s">
        <v>25</v>
      </c>
      <c r="D113" s="125" t="s">
        <v>97</v>
      </c>
      <c r="E113" s="127"/>
      <c r="F113" s="128" t="s">
        <v>48</v>
      </c>
      <c r="G113" s="129"/>
      <c r="H113" s="130" t="s">
        <v>29</v>
      </c>
      <c r="I113" s="131" t="n">
        <f aca="false">I116</f>
        <v>1807.7</v>
      </c>
      <c r="J113" s="132" t="n">
        <f aca="false">J116</f>
        <v>0</v>
      </c>
      <c r="K113" s="85" t="n">
        <f aca="false">K116</f>
        <v>0</v>
      </c>
      <c r="L113" s="85" t="n">
        <f aca="false">L116</f>
        <v>0</v>
      </c>
      <c r="M113" s="85" t="n">
        <f aca="false">M116</f>
        <v>1807.7</v>
      </c>
      <c r="N113" s="85" t="n">
        <f aca="false">N116</f>
        <v>0</v>
      </c>
      <c r="O113" s="77"/>
      <c r="P113" s="78"/>
      <c r="Q113" s="119"/>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c r="BI113" s="120"/>
      <c r="BJ113" s="120"/>
      <c r="BK113" s="120"/>
      <c r="BL113" s="120"/>
    </row>
    <row r="114" s="121" customFormat="true" ht="33.75" hidden="false" customHeight="true" outlineLevel="0" collapsed="false">
      <c r="A114" s="74"/>
      <c r="B114" s="125"/>
      <c r="C114" s="126"/>
      <c r="D114" s="125"/>
      <c r="E114" s="127"/>
      <c r="F114" s="128"/>
      <c r="G114" s="129"/>
      <c r="H114" s="133" t="s">
        <v>30</v>
      </c>
      <c r="I114" s="134" t="n">
        <v>0</v>
      </c>
      <c r="J114" s="135" t="n">
        <v>0</v>
      </c>
      <c r="K114" s="77"/>
      <c r="L114" s="77"/>
      <c r="M114" s="41"/>
      <c r="N114" s="41"/>
      <c r="O114" s="77"/>
      <c r="P114" s="78"/>
      <c r="Q114" s="119"/>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c r="BI114" s="120"/>
      <c r="BJ114" s="120"/>
      <c r="BK114" s="120"/>
      <c r="BL114" s="120"/>
    </row>
    <row r="115" s="121" customFormat="true" ht="44.25" hidden="false" customHeight="true" outlineLevel="0" collapsed="false">
      <c r="A115" s="74"/>
      <c r="B115" s="125"/>
      <c r="C115" s="126"/>
      <c r="D115" s="125"/>
      <c r="E115" s="127"/>
      <c r="F115" s="128"/>
      <c r="G115" s="129"/>
      <c r="H115" s="133" t="s">
        <v>32</v>
      </c>
      <c r="I115" s="134" t="n">
        <v>0</v>
      </c>
      <c r="J115" s="135" t="n">
        <v>0</v>
      </c>
      <c r="K115" s="77"/>
      <c r="L115" s="77"/>
      <c r="M115" s="41"/>
      <c r="N115" s="41"/>
      <c r="O115" s="77"/>
      <c r="P115" s="78"/>
      <c r="Q115" s="119"/>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c r="BI115" s="120"/>
      <c r="BJ115" s="120"/>
      <c r="BK115" s="120"/>
      <c r="BL115" s="120"/>
    </row>
    <row r="116" s="121" customFormat="true" ht="31.5" hidden="false" customHeight="true" outlineLevel="0" collapsed="false">
      <c r="A116" s="74"/>
      <c r="B116" s="125"/>
      <c r="C116" s="126"/>
      <c r="D116" s="125"/>
      <c r="E116" s="127"/>
      <c r="F116" s="128"/>
      <c r="G116" s="129"/>
      <c r="H116" s="133" t="s">
        <v>33</v>
      </c>
      <c r="I116" s="134" t="n">
        <v>1807.7</v>
      </c>
      <c r="J116" s="135" t="n">
        <v>0</v>
      </c>
      <c r="K116" s="77"/>
      <c r="L116" s="77"/>
      <c r="M116" s="41" t="n">
        <v>1807.7</v>
      </c>
      <c r="N116" s="41"/>
      <c r="O116" s="77"/>
      <c r="P116" s="78"/>
      <c r="Q116" s="119"/>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c r="BI116" s="120"/>
      <c r="BJ116" s="120"/>
      <c r="BK116" s="120"/>
      <c r="BL116" s="120"/>
    </row>
    <row r="117" s="121" customFormat="true" ht="218.25" hidden="false" customHeight="true" outlineLevel="0" collapsed="false">
      <c r="A117" s="74" t="s">
        <v>130</v>
      </c>
      <c r="B117" s="136" t="s">
        <v>131</v>
      </c>
      <c r="C117" s="126" t="s">
        <v>25</v>
      </c>
      <c r="D117" s="125" t="s">
        <v>97</v>
      </c>
      <c r="E117" s="127"/>
      <c r="F117" s="128" t="s">
        <v>48</v>
      </c>
      <c r="G117" s="129" t="s">
        <v>132</v>
      </c>
      <c r="H117" s="130" t="s">
        <v>28</v>
      </c>
      <c r="I117" s="131" t="s">
        <v>28</v>
      </c>
      <c r="J117" s="132" t="s">
        <v>28</v>
      </c>
      <c r="K117" s="77"/>
      <c r="L117" s="77"/>
      <c r="M117" s="41"/>
      <c r="N117" s="41"/>
      <c r="O117" s="77"/>
      <c r="P117" s="78"/>
      <c r="Q117" s="119"/>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c r="BI117" s="120"/>
      <c r="BJ117" s="120"/>
      <c r="BK117" s="120"/>
      <c r="BL117" s="120"/>
    </row>
    <row r="118" s="38" customFormat="true" ht="13.5" hidden="false" customHeight="true" outlineLevel="0" collapsed="false">
      <c r="A118" s="137" t="s">
        <v>133</v>
      </c>
      <c r="B118" s="137" t="s">
        <v>133</v>
      </c>
      <c r="C118" s="137" t="s">
        <v>28</v>
      </c>
      <c r="D118" s="137" t="s">
        <v>26</v>
      </c>
      <c r="E118" s="137"/>
      <c r="F118" s="137" t="s">
        <v>28</v>
      </c>
      <c r="G118" s="137" t="s">
        <v>28</v>
      </c>
      <c r="H118" s="137" t="s">
        <v>29</v>
      </c>
      <c r="I118" s="137" t="n">
        <v>27308.7</v>
      </c>
      <c r="J118" s="137" t="n">
        <v>3654.36</v>
      </c>
      <c r="K118" s="29"/>
      <c r="L118" s="29"/>
      <c r="M118" s="30"/>
      <c r="N118" s="30"/>
      <c r="O118" s="31"/>
      <c r="P118" s="32"/>
      <c r="Q118" s="63"/>
      <c r="R118" s="138"/>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row>
    <row r="119" s="38" customFormat="true" ht="14.25" hidden="false" customHeight="true" outlineLevel="0" collapsed="false">
      <c r="A119" s="137"/>
      <c r="B119" s="137"/>
      <c r="C119" s="137"/>
      <c r="D119" s="137"/>
      <c r="E119" s="137"/>
      <c r="F119" s="137"/>
      <c r="G119" s="137"/>
      <c r="H119" s="137" t="s">
        <v>33</v>
      </c>
      <c r="I119" s="137" t="n">
        <v>27308.7</v>
      </c>
      <c r="J119" s="137" t="n">
        <v>3654.36</v>
      </c>
      <c r="K119" s="29"/>
      <c r="L119" s="29"/>
      <c r="M119" s="30"/>
      <c r="N119" s="30"/>
      <c r="O119" s="31"/>
      <c r="P119" s="32"/>
      <c r="Q119" s="63"/>
      <c r="R119" s="138"/>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row>
    <row r="120" s="142" customFormat="true" ht="15" hidden="false" customHeight="true" outlineLevel="0" collapsed="false">
      <c r="A120" s="44" t="n">
        <v>1</v>
      </c>
      <c r="B120" s="33" t="s">
        <v>134</v>
      </c>
      <c r="C120" s="33" t="s">
        <v>28</v>
      </c>
      <c r="D120" s="20" t="s">
        <v>36</v>
      </c>
      <c r="E120" s="45" t="s">
        <v>27</v>
      </c>
      <c r="F120" s="139" t="s">
        <v>28</v>
      </c>
      <c r="G120" s="64" t="s">
        <v>28</v>
      </c>
      <c r="H120" s="47" t="s">
        <v>29</v>
      </c>
      <c r="I120" s="48" t="n">
        <f aca="false">K120+M120</f>
        <v>16695.4</v>
      </c>
      <c r="J120" s="84" t="n">
        <f aca="false">L120+N120</f>
        <v>13830</v>
      </c>
      <c r="K120" s="140" t="n">
        <f aca="false">K123</f>
        <v>832.7</v>
      </c>
      <c r="L120" s="140" t="n">
        <f aca="false">L123</f>
        <v>163.7</v>
      </c>
      <c r="M120" s="41" t="n">
        <f aca="false">M123</f>
        <v>15862.7</v>
      </c>
      <c r="N120" s="41" t="n">
        <f aca="false">N123</f>
        <v>13666.3</v>
      </c>
      <c r="O120" s="140"/>
      <c r="P120" s="141"/>
      <c r="Q120" s="59"/>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row>
    <row r="121" s="142" customFormat="true" ht="27" hidden="false" customHeight="true" outlineLevel="0" collapsed="false">
      <c r="A121" s="44"/>
      <c r="B121" s="33"/>
      <c r="C121" s="33"/>
      <c r="D121" s="20"/>
      <c r="E121" s="45"/>
      <c r="F121" s="139"/>
      <c r="G121" s="64"/>
      <c r="H121" s="47" t="s">
        <v>30</v>
      </c>
      <c r="I121" s="48"/>
      <c r="J121" s="84"/>
      <c r="K121" s="140"/>
      <c r="L121" s="140"/>
      <c r="M121" s="41"/>
      <c r="N121" s="41"/>
      <c r="O121" s="140"/>
      <c r="P121" s="141"/>
      <c r="Q121" s="59"/>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row>
    <row r="122" s="142" customFormat="true" ht="15" hidden="false" customHeight="true" outlineLevel="0" collapsed="false">
      <c r="A122" s="44"/>
      <c r="B122" s="33"/>
      <c r="C122" s="33"/>
      <c r="D122" s="20"/>
      <c r="E122" s="45" t="s">
        <v>31</v>
      </c>
      <c r="F122" s="139"/>
      <c r="G122" s="64"/>
      <c r="H122" s="47" t="s">
        <v>32</v>
      </c>
      <c r="I122" s="48"/>
      <c r="J122" s="84"/>
      <c r="K122" s="140"/>
      <c r="L122" s="140"/>
      <c r="M122" s="41"/>
      <c r="N122" s="41"/>
      <c r="O122" s="140"/>
      <c r="P122" s="141"/>
      <c r="Q122" s="59"/>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row>
    <row r="123" s="142" customFormat="true" ht="28.5" hidden="false" customHeight="true" outlineLevel="0" collapsed="false">
      <c r="A123" s="44"/>
      <c r="B123" s="33"/>
      <c r="C123" s="33"/>
      <c r="D123" s="20"/>
      <c r="E123" s="45" t="s">
        <v>33</v>
      </c>
      <c r="F123" s="139" t="n">
        <v>12633.2</v>
      </c>
      <c r="G123" s="64"/>
      <c r="H123" s="53" t="s">
        <v>33</v>
      </c>
      <c r="I123" s="54" t="n">
        <f aca="false">K123+M123</f>
        <v>16695.4</v>
      </c>
      <c r="J123" s="85" t="n">
        <f aca="false">L123+N123</f>
        <v>13830</v>
      </c>
      <c r="K123" s="140" t="n">
        <f aca="false">K128</f>
        <v>832.7</v>
      </c>
      <c r="L123" s="140" t="n">
        <f aca="false">L128</f>
        <v>163.7</v>
      </c>
      <c r="M123" s="41" t="n">
        <f aca="false">M128</f>
        <v>15862.7</v>
      </c>
      <c r="N123" s="41" t="n">
        <f aca="false">N128</f>
        <v>13666.3</v>
      </c>
      <c r="O123" s="140" t="n">
        <f aca="false">O128</f>
        <v>0</v>
      </c>
      <c r="P123" s="141"/>
      <c r="Q123" s="59"/>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row>
    <row r="124" s="142" customFormat="true" ht="27.75" hidden="false" customHeight="true" outlineLevel="0" collapsed="false">
      <c r="A124" s="44"/>
      <c r="B124" s="33"/>
      <c r="C124" s="33"/>
      <c r="D124" s="20"/>
      <c r="E124" s="45"/>
      <c r="F124" s="139"/>
      <c r="G124" s="64"/>
      <c r="H124" s="53" t="s">
        <v>34</v>
      </c>
      <c r="I124" s="54"/>
      <c r="J124" s="85"/>
      <c r="K124" s="140"/>
      <c r="L124" s="140"/>
      <c r="M124" s="41"/>
      <c r="N124" s="41"/>
      <c r="O124" s="140"/>
      <c r="P124" s="141"/>
      <c r="Q124" s="63"/>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row>
    <row r="125" s="12" customFormat="true" ht="15" hidden="false" customHeight="true" outlineLevel="0" collapsed="false">
      <c r="A125" s="44" t="s">
        <v>37</v>
      </c>
      <c r="B125" s="20" t="s">
        <v>135</v>
      </c>
      <c r="C125" s="20" t="s">
        <v>25</v>
      </c>
      <c r="D125" s="20" t="s">
        <v>136</v>
      </c>
      <c r="E125" s="57" t="s">
        <v>27</v>
      </c>
      <c r="F125" s="83" t="n">
        <v>46022</v>
      </c>
      <c r="G125" s="20" t="s">
        <v>137</v>
      </c>
      <c r="H125" s="47" t="s">
        <v>29</v>
      </c>
      <c r="I125" s="48" t="n">
        <f aca="false">K125+M125</f>
        <v>16695.4</v>
      </c>
      <c r="J125" s="84" t="n">
        <f aca="false">L125+N125</f>
        <v>13830</v>
      </c>
      <c r="K125" s="40" t="n">
        <f aca="false">K128</f>
        <v>832.7</v>
      </c>
      <c r="L125" s="40" t="n">
        <f aca="false">L128</f>
        <v>163.7</v>
      </c>
      <c r="M125" s="41" t="n">
        <f aca="false">M128</f>
        <v>15862.7</v>
      </c>
      <c r="N125" s="41" t="n">
        <f aca="false">N128</f>
        <v>13666.3</v>
      </c>
      <c r="O125" s="50" t="n">
        <f aca="false">O128</f>
        <v>0</v>
      </c>
      <c r="P125" s="51"/>
      <c r="Q125" s="63"/>
    </row>
    <row r="126" s="12" customFormat="true" ht="15.75" hidden="false" customHeight="false" outlineLevel="0" collapsed="false">
      <c r="A126" s="44"/>
      <c r="B126" s="20"/>
      <c r="C126" s="20"/>
      <c r="D126" s="20"/>
      <c r="E126" s="57"/>
      <c r="F126" s="83"/>
      <c r="G126" s="20"/>
      <c r="H126" s="47" t="s">
        <v>30</v>
      </c>
      <c r="I126" s="48"/>
      <c r="J126" s="84"/>
      <c r="K126" s="40"/>
      <c r="L126" s="40"/>
      <c r="M126" s="41"/>
      <c r="N126" s="41"/>
      <c r="O126" s="50"/>
      <c r="P126" s="51"/>
      <c r="Q126" s="63"/>
    </row>
    <row r="127" s="12" customFormat="true" ht="40.5" hidden="false" customHeight="true" outlineLevel="0" collapsed="false">
      <c r="A127" s="44"/>
      <c r="B127" s="20"/>
      <c r="C127" s="20"/>
      <c r="D127" s="20"/>
      <c r="E127" s="57" t="s">
        <v>31</v>
      </c>
      <c r="F127" s="83"/>
      <c r="G127" s="20"/>
      <c r="H127" s="47" t="s">
        <v>32</v>
      </c>
      <c r="I127" s="48" t="n">
        <f aca="false">K127+M127</f>
        <v>0</v>
      </c>
      <c r="J127" s="84" t="n">
        <f aca="false">L127+N127</f>
        <v>0</v>
      </c>
      <c r="K127" s="40"/>
      <c r="L127" s="40"/>
      <c r="M127" s="41"/>
      <c r="N127" s="41"/>
      <c r="O127" s="50"/>
      <c r="P127" s="51"/>
      <c r="Q127" s="52"/>
    </row>
    <row r="128" s="12" customFormat="true" ht="48" hidden="false" customHeight="true" outlineLevel="0" collapsed="false">
      <c r="A128" s="44"/>
      <c r="B128" s="20"/>
      <c r="C128" s="20"/>
      <c r="D128" s="20"/>
      <c r="E128" s="57" t="s">
        <v>33</v>
      </c>
      <c r="F128" s="83" t="n">
        <f aca="false">I128</f>
        <v>16695.4</v>
      </c>
      <c r="G128" s="20"/>
      <c r="H128" s="53" t="s">
        <v>33</v>
      </c>
      <c r="I128" s="54" t="n">
        <f aca="false">K128+M128</f>
        <v>16695.4</v>
      </c>
      <c r="J128" s="85" t="n">
        <f aca="false">L128+N128</f>
        <v>13830</v>
      </c>
      <c r="K128" s="40" t="n">
        <v>832.7</v>
      </c>
      <c r="L128" s="40" t="n">
        <v>163.7</v>
      </c>
      <c r="M128" s="41" t="n">
        <v>15862.7</v>
      </c>
      <c r="N128" s="41" t="n">
        <v>13666.3</v>
      </c>
      <c r="O128" s="50"/>
      <c r="P128" s="51"/>
      <c r="Q128" s="52"/>
    </row>
    <row r="129" s="12" customFormat="true" ht="33" hidden="false" customHeight="true" outlineLevel="0" collapsed="false">
      <c r="A129" s="44"/>
      <c r="B129" s="20"/>
      <c r="C129" s="20"/>
      <c r="D129" s="20"/>
      <c r="E129" s="57"/>
      <c r="F129" s="83"/>
      <c r="G129" s="20"/>
      <c r="H129" s="53" t="s">
        <v>34</v>
      </c>
      <c r="I129" s="54"/>
      <c r="J129" s="85"/>
      <c r="K129" s="40"/>
      <c r="L129" s="40"/>
      <c r="M129" s="41"/>
      <c r="N129" s="41"/>
      <c r="O129" s="50"/>
      <c r="P129" s="51"/>
      <c r="Q129" s="52"/>
    </row>
    <row r="130" s="12" customFormat="true" ht="184.5" hidden="false" customHeight="true" outlineLevel="0" collapsed="false">
      <c r="A130" s="143" t="s">
        <v>42</v>
      </c>
      <c r="B130" s="82" t="s">
        <v>138</v>
      </c>
      <c r="C130" s="20" t="s">
        <v>25</v>
      </c>
      <c r="D130" s="20" t="s">
        <v>136</v>
      </c>
      <c r="E130" s="20" t="s">
        <v>28</v>
      </c>
      <c r="F130" s="61" t="n">
        <v>46022</v>
      </c>
      <c r="G130" s="27" t="s">
        <v>139</v>
      </c>
      <c r="H130" s="20" t="s">
        <v>28</v>
      </c>
      <c r="I130" s="62" t="s">
        <v>28</v>
      </c>
      <c r="J130" s="62" t="s">
        <v>28</v>
      </c>
      <c r="K130" s="29"/>
      <c r="L130" s="29"/>
      <c r="M130" s="30"/>
      <c r="N130" s="30"/>
      <c r="O130" s="31"/>
      <c r="P130" s="32"/>
      <c r="Q130" s="52"/>
    </row>
    <row r="131" s="148" customFormat="true" ht="15" hidden="false" customHeight="true" outlineLevel="0" collapsed="false">
      <c r="A131" s="44" t="n">
        <v>2</v>
      </c>
      <c r="B131" s="33" t="s">
        <v>140</v>
      </c>
      <c r="C131" s="33" t="s">
        <v>28</v>
      </c>
      <c r="D131" s="20" t="s">
        <v>36</v>
      </c>
      <c r="E131" s="45" t="s">
        <v>27</v>
      </c>
      <c r="F131" s="144" t="s">
        <v>28</v>
      </c>
      <c r="G131" s="64" t="s">
        <v>28</v>
      </c>
      <c r="H131" s="47" t="s">
        <v>29</v>
      </c>
      <c r="I131" s="48" t="n">
        <f aca="false">M131</f>
        <v>39695.3</v>
      </c>
      <c r="J131" s="84" t="n">
        <f aca="false">N131</f>
        <v>1882</v>
      </c>
      <c r="K131" s="145" t="n">
        <f aca="false">K134</f>
        <v>0</v>
      </c>
      <c r="L131" s="145"/>
      <c r="M131" s="145" t="n">
        <f aca="false">M134+M135</f>
        <v>39695.3</v>
      </c>
      <c r="N131" s="145" t="n">
        <f aca="false">N134+N135</f>
        <v>1882</v>
      </c>
      <c r="O131" s="145" t="n">
        <f aca="false">O134</f>
        <v>0</v>
      </c>
      <c r="P131" s="146"/>
      <c r="Q131" s="43"/>
      <c r="R131" s="147"/>
      <c r="S131" s="147"/>
      <c r="T131" s="147"/>
      <c r="U131" s="147"/>
      <c r="V131" s="147"/>
      <c r="W131" s="147"/>
      <c r="X131" s="147"/>
      <c r="Y131" s="147"/>
      <c r="Z131" s="147"/>
      <c r="AA131" s="147"/>
      <c r="AB131" s="147"/>
      <c r="AC131" s="147"/>
      <c r="AD131" s="147"/>
      <c r="AE131" s="147"/>
      <c r="AF131" s="147"/>
      <c r="AG131" s="147"/>
      <c r="AH131" s="147"/>
      <c r="AI131" s="147"/>
      <c r="AJ131" s="147"/>
      <c r="AK131" s="147"/>
      <c r="AL131" s="147"/>
      <c r="AM131" s="147"/>
      <c r="AN131" s="147"/>
      <c r="AO131" s="147"/>
      <c r="AP131" s="147"/>
      <c r="AQ131" s="147"/>
      <c r="AR131" s="147"/>
      <c r="AS131" s="147"/>
      <c r="AT131" s="147"/>
      <c r="AU131" s="147"/>
      <c r="AV131" s="147"/>
      <c r="AW131" s="147"/>
      <c r="AX131" s="147"/>
      <c r="AY131" s="147"/>
      <c r="AZ131" s="147"/>
      <c r="BA131" s="147"/>
      <c r="BB131" s="147"/>
      <c r="BC131" s="147"/>
      <c r="BD131" s="147"/>
      <c r="BE131" s="147"/>
      <c r="BF131" s="147"/>
      <c r="BG131" s="147"/>
      <c r="BH131" s="147"/>
      <c r="BI131" s="147"/>
      <c r="BJ131" s="147"/>
      <c r="BK131" s="147"/>
      <c r="BL131" s="147"/>
    </row>
    <row r="132" s="148" customFormat="true" ht="15.75" hidden="false" customHeight="false" outlineLevel="0" collapsed="false">
      <c r="A132" s="44"/>
      <c r="B132" s="33"/>
      <c r="C132" s="33"/>
      <c r="D132" s="20"/>
      <c r="E132" s="45"/>
      <c r="F132" s="144"/>
      <c r="G132" s="64"/>
      <c r="H132" s="47" t="s">
        <v>30</v>
      </c>
      <c r="I132" s="48"/>
      <c r="J132" s="84"/>
      <c r="K132" s="145"/>
      <c r="L132" s="145"/>
      <c r="M132" s="145"/>
      <c r="N132" s="145"/>
      <c r="O132" s="145"/>
      <c r="P132" s="146"/>
      <c r="Q132" s="149"/>
      <c r="R132" s="147"/>
      <c r="S132" s="147"/>
      <c r="T132" s="147"/>
      <c r="U132" s="147"/>
      <c r="V132" s="147"/>
      <c r="W132" s="147"/>
      <c r="X132" s="147"/>
      <c r="Y132" s="147"/>
      <c r="Z132" s="147"/>
      <c r="AA132" s="147"/>
      <c r="AB132" s="147"/>
      <c r="AC132" s="147"/>
      <c r="AD132" s="147"/>
      <c r="AE132" s="147"/>
      <c r="AF132" s="147"/>
      <c r="AG132" s="147"/>
      <c r="AH132" s="147"/>
      <c r="AI132" s="147"/>
      <c r="AJ132" s="147"/>
      <c r="AK132" s="147"/>
      <c r="AL132" s="147"/>
      <c r="AM132" s="147"/>
      <c r="AN132" s="147"/>
      <c r="AO132" s="147"/>
      <c r="AP132" s="147"/>
      <c r="AQ132" s="147"/>
      <c r="AR132" s="147"/>
      <c r="AS132" s="147"/>
      <c r="AT132" s="147"/>
      <c r="AU132" s="147"/>
      <c r="AV132" s="147"/>
      <c r="AW132" s="147"/>
      <c r="AX132" s="147"/>
      <c r="AY132" s="147"/>
      <c r="AZ132" s="147"/>
      <c r="BA132" s="147"/>
      <c r="BB132" s="147"/>
      <c r="BC132" s="147"/>
      <c r="BD132" s="147"/>
      <c r="BE132" s="147"/>
      <c r="BF132" s="147"/>
      <c r="BG132" s="147"/>
      <c r="BH132" s="147"/>
      <c r="BI132" s="147"/>
      <c r="BJ132" s="147"/>
      <c r="BK132" s="147"/>
      <c r="BL132" s="147"/>
    </row>
    <row r="133" s="148" customFormat="true" ht="15" hidden="false" customHeight="true" outlineLevel="0" collapsed="false">
      <c r="A133" s="44"/>
      <c r="B133" s="33"/>
      <c r="C133" s="33"/>
      <c r="D133" s="20"/>
      <c r="E133" s="45" t="s">
        <v>31</v>
      </c>
      <c r="F133" s="144"/>
      <c r="G133" s="64"/>
      <c r="H133" s="47" t="s">
        <v>32</v>
      </c>
      <c r="I133" s="48"/>
      <c r="J133" s="84"/>
      <c r="K133" s="145"/>
      <c r="L133" s="145"/>
      <c r="M133" s="145"/>
      <c r="N133" s="145"/>
      <c r="O133" s="145"/>
      <c r="P133" s="146"/>
      <c r="Q133" s="149"/>
      <c r="R133" s="147"/>
      <c r="S133" s="147"/>
      <c r="T133" s="147"/>
      <c r="U133" s="147"/>
      <c r="V133" s="147"/>
      <c r="W133" s="147"/>
      <c r="X133" s="147"/>
      <c r="Y133" s="147"/>
      <c r="Z133" s="147"/>
      <c r="AA133" s="147"/>
      <c r="AB133" s="147"/>
      <c r="AC133" s="147"/>
      <c r="AD133" s="147"/>
      <c r="AE133" s="147"/>
      <c r="AF133" s="147"/>
      <c r="AG133" s="147"/>
      <c r="AH133" s="147"/>
      <c r="AI133" s="147"/>
      <c r="AJ133" s="147"/>
      <c r="AK133" s="147"/>
      <c r="AL133" s="147"/>
      <c r="AM133" s="147"/>
      <c r="AN133" s="147"/>
      <c r="AO133" s="147"/>
      <c r="AP133" s="147"/>
      <c r="AQ133" s="147"/>
      <c r="AR133" s="147"/>
      <c r="AS133" s="147"/>
      <c r="AT133" s="147"/>
      <c r="AU133" s="147"/>
      <c r="AV133" s="147"/>
      <c r="AW133" s="147"/>
      <c r="AX133" s="147"/>
      <c r="AY133" s="147"/>
      <c r="AZ133" s="147"/>
      <c r="BA133" s="147"/>
      <c r="BB133" s="147"/>
      <c r="BC133" s="147"/>
      <c r="BD133" s="147"/>
      <c r="BE133" s="147"/>
      <c r="BF133" s="147"/>
      <c r="BG133" s="147"/>
      <c r="BH133" s="147"/>
      <c r="BI133" s="147"/>
      <c r="BJ133" s="147"/>
      <c r="BK133" s="147"/>
      <c r="BL133" s="147"/>
    </row>
    <row r="134" s="148" customFormat="true" ht="15" hidden="false" customHeight="true" outlineLevel="0" collapsed="false">
      <c r="A134" s="44"/>
      <c r="B134" s="33"/>
      <c r="C134" s="33"/>
      <c r="D134" s="20"/>
      <c r="E134" s="45" t="s">
        <v>33</v>
      </c>
      <c r="F134" s="144" t="s">
        <v>141</v>
      </c>
      <c r="G134" s="64"/>
      <c r="H134" s="53" t="s">
        <v>33</v>
      </c>
      <c r="I134" s="54" t="n">
        <f aca="false">M134</f>
        <v>39695.3</v>
      </c>
      <c r="J134" s="85" t="n">
        <f aca="false">N134</f>
        <v>1882</v>
      </c>
      <c r="K134" s="150" t="n">
        <f aca="false">K139</f>
        <v>0</v>
      </c>
      <c r="L134" s="150"/>
      <c r="M134" s="151" t="n">
        <f aca="false">M139</f>
        <v>39695.3</v>
      </c>
      <c r="N134" s="151" t="n">
        <f aca="false">N139</f>
        <v>1882</v>
      </c>
      <c r="O134" s="150" t="n">
        <f aca="false">O139</f>
        <v>0</v>
      </c>
      <c r="P134" s="152"/>
      <c r="Q134" s="149"/>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47"/>
      <c r="BA134" s="147"/>
      <c r="BB134" s="147"/>
      <c r="BC134" s="147"/>
      <c r="BD134" s="147"/>
      <c r="BE134" s="147"/>
      <c r="BF134" s="147"/>
      <c r="BG134" s="147"/>
      <c r="BH134" s="147"/>
      <c r="BI134" s="147"/>
      <c r="BJ134" s="147"/>
      <c r="BK134" s="147"/>
      <c r="BL134" s="147"/>
    </row>
    <row r="135" s="148" customFormat="true" ht="76.5" hidden="false" customHeight="true" outlineLevel="0" collapsed="false">
      <c r="A135" s="44"/>
      <c r="B135" s="33"/>
      <c r="C135" s="33"/>
      <c r="D135" s="20"/>
      <c r="E135" s="45"/>
      <c r="F135" s="144"/>
      <c r="G135" s="64"/>
      <c r="H135" s="53" t="s">
        <v>34</v>
      </c>
      <c r="I135" s="54"/>
      <c r="J135" s="85"/>
      <c r="K135" s="150"/>
      <c r="L135" s="150"/>
      <c r="M135" s="151" t="n">
        <f aca="false">M140</f>
        <v>0</v>
      </c>
      <c r="N135" s="151"/>
      <c r="O135" s="150"/>
      <c r="P135" s="152"/>
      <c r="Q135" s="149"/>
      <c r="R135" s="147"/>
      <c r="S135" s="147"/>
      <c r="T135" s="147"/>
      <c r="U135" s="147"/>
      <c r="V135" s="147"/>
      <c r="W135" s="147"/>
      <c r="X135" s="147"/>
      <c r="Y135" s="147"/>
      <c r="Z135" s="147"/>
      <c r="AA135" s="147"/>
      <c r="AB135" s="147"/>
      <c r="AC135" s="147"/>
      <c r="AD135" s="147"/>
      <c r="AE135" s="147"/>
      <c r="AF135" s="147"/>
      <c r="AG135" s="147"/>
      <c r="AH135" s="147"/>
      <c r="AI135" s="147"/>
      <c r="AJ135" s="147"/>
      <c r="AK135" s="147"/>
      <c r="AL135" s="147"/>
      <c r="AM135" s="147"/>
      <c r="AN135" s="147"/>
      <c r="AO135" s="147"/>
      <c r="AP135" s="147"/>
      <c r="AQ135" s="147"/>
      <c r="AR135" s="147"/>
      <c r="AS135" s="147"/>
      <c r="AT135" s="147"/>
      <c r="AU135" s="147"/>
      <c r="AV135" s="147"/>
      <c r="AW135" s="147"/>
      <c r="AX135" s="147"/>
      <c r="AY135" s="147"/>
      <c r="AZ135" s="147"/>
      <c r="BA135" s="147"/>
      <c r="BB135" s="147"/>
      <c r="BC135" s="147"/>
      <c r="BD135" s="147"/>
      <c r="BE135" s="147"/>
      <c r="BF135" s="147"/>
      <c r="BG135" s="147"/>
      <c r="BH135" s="147"/>
      <c r="BI135" s="147"/>
      <c r="BJ135" s="147"/>
      <c r="BK135" s="147"/>
      <c r="BL135" s="147"/>
    </row>
    <row r="136" s="147" customFormat="true" ht="15" hidden="false" customHeight="true" outlineLevel="0" collapsed="false">
      <c r="A136" s="44" t="s">
        <v>45</v>
      </c>
      <c r="B136" s="20" t="s">
        <v>142</v>
      </c>
      <c r="C136" s="20" t="s">
        <v>25</v>
      </c>
      <c r="D136" s="20" t="s">
        <v>136</v>
      </c>
      <c r="E136" s="57" t="s">
        <v>27</v>
      </c>
      <c r="F136" s="83" t="n">
        <v>46022</v>
      </c>
      <c r="G136" s="58" t="s">
        <v>143</v>
      </c>
      <c r="H136" s="47" t="s">
        <v>29</v>
      </c>
      <c r="I136" s="48" t="n">
        <f aca="false">M136</f>
        <v>39695.3</v>
      </c>
      <c r="J136" s="84" t="n">
        <f aca="false">N136</f>
        <v>1882</v>
      </c>
      <c r="K136" s="153" t="n">
        <f aca="false">K139</f>
        <v>0</v>
      </c>
      <c r="L136" s="153"/>
      <c r="M136" s="151" t="n">
        <f aca="false">M139</f>
        <v>39695.3</v>
      </c>
      <c r="N136" s="151" t="n">
        <f aca="false">N139</f>
        <v>1882</v>
      </c>
      <c r="O136" s="154" t="n">
        <f aca="false">O139</f>
        <v>0</v>
      </c>
      <c r="P136" s="146"/>
      <c r="Q136" s="149"/>
    </row>
    <row r="137" s="147" customFormat="true" ht="56.25" hidden="false" customHeight="true" outlineLevel="0" collapsed="false">
      <c r="A137" s="44"/>
      <c r="B137" s="20"/>
      <c r="C137" s="20"/>
      <c r="D137" s="20"/>
      <c r="E137" s="57"/>
      <c r="F137" s="83"/>
      <c r="G137" s="58"/>
      <c r="H137" s="47" t="s">
        <v>30</v>
      </c>
      <c r="I137" s="48"/>
      <c r="J137" s="84"/>
      <c r="K137" s="153"/>
      <c r="L137" s="153"/>
      <c r="M137" s="151"/>
      <c r="N137" s="151"/>
      <c r="O137" s="154"/>
      <c r="P137" s="146"/>
      <c r="Q137" s="36"/>
    </row>
    <row r="138" s="147" customFormat="true" ht="15" hidden="false" customHeight="true" outlineLevel="0" collapsed="false">
      <c r="A138" s="44"/>
      <c r="B138" s="20"/>
      <c r="C138" s="20"/>
      <c r="D138" s="20"/>
      <c r="E138" s="57" t="s">
        <v>31</v>
      </c>
      <c r="F138" s="83"/>
      <c r="G138" s="58"/>
      <c r="H138" s="47" t="s">
        <v>32</v>
      </c>
      <c r="I138" s="48"/>
      <c r="J138" s="84"/>
      <c r="K138" s="153"/>
      <c r="L138" s="153"/>
      <c r="M138" s="151"/>
      <c r="N138" s="151"/>
      <c r="O138" s="154"/>
      <c r="P138" s="146"/>
      <c r="Q138" s="43"/>
    </row>
    <row r="139" s="147" customFormat="true" ht="15" hidden="false" customHeight="true" outlineLevel="0" collapsed="false">
      <c r="A139" s="44"/>
      <c r="B139" s="20"/>
      <c r="C139" s="20"/>
      <c r="D139" s="20"/>
      <c r="E139" s="57" t="s">
        <v>33</v>
      </c>
      <c r="F139" s="83"/>
      <c r="G139" s="58"/>
      <c r="H139" s="53" t="s">
        <v>33</v>
      </c>
      <c r="I139" s="54" t="n">
        <f aca="false">M139</f>
        <v>39695.3</v>
      </c>
      <c r="J139" s="85" t="n">
        <f aca="false">N139</f>
        <v>1882</v>
      </c>
      <c r="K139" s="153"/>
      <c r="L139" s="153"/>
      <c r="M139" s="151" t="n">
        <v>39695.3</v>
      </c>
      <c r="N139" s="151" t="n">
        <v>1882</v>
      </c>
      <c r="O139" s="154" t="n">
        <v>0</v>
      </c>
      <c r="P139" s="146"/>
      <c r="Q139" s="43"/>
    </row>
    <row r="140" s="147" customFormat="true" ht="48" hidden="false" customHeight="true" outlineLevel="0" collapsed="false">
      <c r="A140" s="44"/>
      <c r="B140" s="20"/>
      <c r="C140" s="20"/>
      <c r="D140" s="20"/>
      <c r="E140" s="57"/>
      <c r="F140" s="83"/>
      <c r="G140" s="58"/>
      <c r="H140" s="53" t="s">
        <v>34</v>
      </c>
      <c r="I140" s="54"/>
      <c r="J140" s="85"/>
      <c r="K140" s="153"/>
      <c r="L140" s="153"/>
      <c r="M140" s="151"/>
      <c r="N140" s="151"/>
      <c r="O140" s="154"/>
      <c r="P140" s="146"/>
      <c r="Q140" s="43"/>
    </row>
    <row r="141" s="147" customFormat="true" ht="141.75" hidden="false" customHeight="true" outlineLevel="0" collapsed="false">
      <c r="A141" s="143" t="s">
        <v>51</v>
      </c>
      <c r="B141" s="155" t="s">
        <v>144</v>
      </c>
      <c r="C141" s="20" t="s">
        <v>25</v>
      </c>
      <c r="D141" s="20" t="s">
        <v>136</v>
      </c>
      <c r="E141" s="20" t="s">
        <v>28</v>
      </c>
      <c r="F141" s="61" t="n">
        <v>46022</v>
      </c>
      <c r="G141" s="27" t="s">
        <v>145</v>
      </c>
      <c r="H141" s="20" t="s">
        <v>28</v>
      </c>
      <c r="I141" s="62" t="s">
        <v>28</v>
      </c>
      <c r="J141" s="62" t="s">
        <v>28</v>
      </c>
      <c r="K141" s="156"/>
      <c r="L141" s="156"/>
      <c r="M141" s="157"/>
      <c r="N141" s="157"/>
      <c r="O141" s="158"/>
      <c r="P141" s="159"/>
      <c r="Q141" s="43"/>
    </row>
    <row r="142" s="148" customFormat="true" ht="15" hidden="false" customHeight="true" outlineLevel="0" collapsed="false">
      <c r="A142" s="44" t="s">
        <v>146</v>
      </c>
      <c r="B142" s="33" t="s">
        <v>147</v>
      </c>
      <c r="C142" s="33" t="s">
        <v>28</v>
      </c>
      <c r="D142" s="20" t="s">
        <v>148</v>
      </c>
      <c r="E142" s="45" t="s">
        <v>27</v>
      </c>
      <c r="F142" s="83" t="s">
        <v>28</v>
      </c>
      <c r="G142" s="160" t="s">
        <v>28</v>
      </c>
      <c r="H142" s="47" t="s">
        <v>29</v>
      </c>
      <c r="I142" s="48" t="n">
        <f aca="false">K142+M142</f>
        <v>17057.4</v>
      </c>
      <c r="J142" s="84" t="n">
        <f aca="false">L142+N142</f>
        <v>7248.1</v>
      </c>
      <c r="K142" s="150" t="n">
        <f aca="false">K145</f>
        <v>1737.9</v>
      </c>
      <c r="L142" s="150"/>
      <c r="M142" s="151" t="n">
        <f aca="false">M145</f>
        <v>15319.5</v>
      </c>
      <c r="N142" s="151" t="n">
        <f aca="false">N145</f>
        <v>7248.1</v>
      </c>
      <c r="O142" s="150" t="n">
        <f aca="false">O145</f>
        <v>0</v>
      </c>
      <c r="P142" s="152"/>
      <c r="Q142" s="43"/>
      <c r="R142" s="147"/>
      <c r="S142" s="147"/>
      <c r="T142" s="147"/>
      <c r="U142" s="147"/>
      <c r="V142" s="147"/>
      <c r="W142" s="147"/>
      <c r="X142" s="147"/>
      <c r="Y142" s="147"/>
      <c r="Z142" s="147"/>
      <c r="AA142" s="147"/>
      <c r="AB142" s="147"/>
      <c r="AC142" s="147"/>
      <c r="AD142" s="147"/>
      <c r="AE142" s="147"/>
      <c r="AF142" s="147"/>
      <c r="AG142" s="147"/>
      <c r="AH142" s="147"/>
      <c r="AI142" s="147"/>
      <c r="AJ142" s="147"/>
      <c r="AK142" s="147"/>
      <c r="AL142" s="147"/>
      <c r="AM142" s="147"/>
      <c r="AN142" s="147"/>
      <c r="AO142" s="147"/>
      <c r="AP142" s="147"/>
      <c r="AQ142" s="147"/>
      <c r="AR142" s="147"/>
      <c r="AS142" s="147"/>
      <c r="AT142" s="147"/>
      <c r="AU142" s="147"/>
      <c r="AV142" s="147"/>
      <c r="AW142" s="147"/>
      <c r="AX142" s="147"/>
      <c r="AY142" s="147"/>
      <c r="AZ142" s="147"/>
      <c r="BA142" s="147"/>
      <c r="BB142" s="147"/>
      <c r="BC142" s="147"/>
      <c r="BD142" s="147"/>
      <c r="BE142" s="147"/>
      <c r="BF142" s="147"/>
      <c r="BG142" s="147"/>
      <c r="BH142" s="147"/>
      <c r="BI142" s="147"/>
      <c r="BJ142" s="147"/>
      <c r="BK142" s="147"/>
      <c r="BL142" s="147"/>
    </row>
    <row r="143" s="148" customFormat="true" ht="38.25" hidden="false" customHeight="true" outlineLevel="0" collapsed="false">
      <c r="A143" s="44"/>
      <c r="B143" s="33"/>
      <c r="C143" s="33"/>
      <c r="D143" s="20"/>
      <c r="E143" s="45"/>
      <c r="F143" s="83"/>
      <c r="G143" s="160"/>
      <c r="H143" s="47" t="s">
        <v>30</v>
      </c>
      <c r="I143" s="48"/>
      <c r="J143" s="84"/>
      <c r="K143" s="150"/>
      <c r="L143" s="150"/>
      <c r="M143" s="151"/>
      <c r="N143" s="151"/>
      <c r="O143" s="150"/>
      <c r="P143" s="152"/>
      <c r="Q143" s="43"/>
      <c r="R143" s="147"/>
      <c r="S143" s="147"/>
      <c r="T143" s="147"/>
      <c r="U143" s="147"/>
      <c r="V143" s="147"/>
      <c r="W143" s="147"/>
      <c r="X143" s="147"/>
      <c r="Y143" s="147"/>
      <c r="Z143" s="147"/>
      <c r="AA143" s="147"/>
      <c r="AB143" s="147"/>
      <c r="AC143" s="147"/>
      <c r="AD143" s="147"/>
      <c r="AE143" s="147"/>
      <c r="AF143" s="147"/>
      <c r="AG143" s="147"/>
      <c r="AH143" s="147"/>
      <c r="AI143" s="147"/>
      <c r="AJ143" s="147"/>
      <c r="AK143" s="147"/>
      <c r="AL143" s="147"/>
      <c r="AM143" s="147"/>
      <c r="AN143" s="147"/>
      <c r="AO143" s="147"/>
      <c r="AP143" s="147"/>
      <c r="AQ143" s="147"/>
      <c r="AR143" s="147"/>
      <c r="AS143" s="147"/>
      <c r="AT143" s="147"/>
      <c r="AU143" s="147"/>
      <c r="AV143" s="147"/>
      <c r="AW143" s="147"/>
      <c r="AX143" s="147"/>
      <c r="AY143" s="147"/>
      <c r="AZ143" s="147"/>
      <c r="BA143" s="147"/>
      <c r="BB143" s="147"/>
      <c r="BC143" s="147"/>
      <c r="BD143" s="147"/>
      <c r="BE143" s="147"/>
      <c r="BF143" s="147"/>
      <c r="BG143" s="147"/>
      <c r="BH143" s="147"/>
      <c r="BI143" s="147"/>
      <c r="BJ143" s="147"/>
      <c r="BK143" s="147"/>
      <c r="BL143" s="147"/>
    </row>
    <row r="144" s="148" customFormat="true" ht="15" hidden="false" customHeight="true" outlineLevel="0" collapsed="false">
      <c r="A144" s="44"/>
      <c r="B144" s="33"/>
      <c r="C144" s="33"/>
      <c r="D144" s="20"/>
      <c r="E144" s="45" t="s">
        <v>31</v>
      </c>
      <c r="F144" s="83"/>
      <c r="G144" s="160"/>
      <c r="H144" s="47" t="s">
        <v>32</v>
      </c>
      <c r="I144" s="48"/>
      <c r="J144" s="84"/>
      <c r="K144" s="150"/>
      <c r="L144" s="150"/>
      <c r="M144" s="151"/>
      <c r="N144" s="151"/>
      <c r="O144" s="150"/>
      <c r="P144" s="152"/>
      <c r="Q144" s="43"/>
      <c r="R144" s="147"/>
      <c r="S144" s="147"/>
      <c r="T144" s="147"/>
      <c r="U144" s="147"/>
      <c r="V144" s="147"/>
      <c r="W144" s="147"/>
      <c r="X144" s="147"/>
      <c r="Y144" s="147"/>
      <c r="Z144" s="147"/>
      <c r="AA144" s="147"/>
      <c r="AB144" s="147"/>
      <c r="AC144" s="147"/>
      <c r="AD144" s="147"/>
      <c r="AE144" s="147"/>
      <c r="AF144" s="147"/>
      <c r="AG144" s="147"/>
      <c r="AH144" s="147"/>
      <c r="AI144" s="147"/>
      <c r="AJ144" s="147"/>
      <c r="AK144" s="147"/>
      <c r="AL144" s="147"/>
      <c r="AM144" s="147"/>
      <c r="AN144" s="147"/>
      <c r="AO144" s="147"/>
      <c r="AP144" s="147"/>
      <c r="AQ144" s="147"/>
      <c r="AR144" s="147"/>
      <c r="AS144" s="147"/>
      <c r="AT144" s="147"/>
      <c r="AU144" s="147"/>
      <c r="AV144" s="147"/>
      <c r="AW144" s="147"/>
      <c r="AX144" s="147"/>
      <c r="AY144" s="147"/>
      <c r="AZ144" s="147"/>
      <c r="BA144" s="147"/>
      <c r="BB144" s="147"/>
      <c r="BC144" s="147"/>
      <c r="BD144" s="147"/>
      <c r="BE144" s="147"/>
      <c r="BF144" s="147"/>
      <c r="BG144" s="147"/>
      <c r="BH144" s="147"/>
      <c r="BI144" s="147"/>
      <c r="BJ144" s="147"/>
      <c r="BK144" s="147"/>
      <c r="BL144" s="147"/>
    </row>
    <row r="145" s="148" customFormat="true" ht="15" hidden="false" customHeight="true" outlineLevel="0" collapsed="false">
      <c r="A145" s="44"/>
      <c r="B145" s="33"/>
      <c r="C145" s="33"/>
      <c r="D145" s="20"/>
      <c r="E145" s="45" t="s">
        <v>33</v>
      </c>
      <c r="F145" s="83" t="s">
        <v>149</v>
      </c>
      <c r="G145" s="160"/>
      <c r="H145" s="53" t="s">
        <v>33</v>
      </c>
      <c r="I145" s="54" t="n">
        <f aca="false">K145+M145</f>
        <v>17057.4</v>
      </c>
      <c r="J145" s="85" t="n">
        <f aca="false">L145+N145</f>
        <v>7248.1</v>
      </c>
      <c r="K145" s="150" t="n">
        <v>1737.9</v>
      </c>
      <c r="L145" s="150"/>
      <c r="M145" s="151" t="n">
        <f aca="false">M150</f>
        <v>15319.5</v>
      </c>
      <c r="N145" s="151" t="n">
        <f aca="false">N150</f>
        <v>7248.1</v>
      </c>
      <c r="O145" s="150" t="n">
        <f aca="false">O150</f>
        <v>0</v>
      </c>
      <c r="P145" s="152"/>
      <c r="Q145" s="43"/>
      <c r="R145" s="147"/>
      <c r="S145" s="147"/>
      <c r="T145" s="147"/>
      <c r="U145" s="147"/>
      <c r="V145" s="147"/>
      <c r="W145" s="147"/>
      <c r="X145" s="147"/>
      <c r="Y145" s="147"/>
      <c r="Z145" s="147"/>
      <c r="AA145" s="147"/>
      <c r="AB145" s="147"/>
      <c r="AC145" s="147"/>
      <c r="AD145" s="147"/>
      <c r="AE145" s="147"/>
      <c r="AF145" s="147"/>
      <c r="AG145" s="147"/>
      <c r="AH145" s="147"/>
      <c r="AI145" s="147"/>
      <c r="AJ145" s="147"/>
      <c r="AK145" s="147"/>
      <c r="AL145" s="147"/>
      <c r="AM145" s="147"/>
      <c r="AN145" s="147"/>
      <c r="AO145" s="147"/>
      <c r="AP145" s="147"/>
      <c r="AQ145" s="147"/>
      <c r="AR145" s="147"/>
      <c r="AS145" s="147"/>
      <c r="AT145" s="147"/>
      <c r="AU145" s="147"/>
      <c r="AV145" s="147"/>
      <c r="AW145" s="147"/>
      <c r="AX145" s="147"/>
      <c r="AY145" s="147"/>
      <c r="AZ145" s="147"/>
      <c r="BA145" s="147"/>
      <c r="BB145" s="147"/>
      <c r="BC145" s="147"/>
      <c r="BD145" s="147"/>
      <c r="BE145" s="147"/>
      <c r="BF145" s="147"/>
      <c r="BG145" s="147"/>
      <c r="BH145" s="147"/>
      <c r="BI145" s="147"/>
      <c r="BJ145" s="147"/>
      <c r="BK145" s="147"/>
      <c r="BL145" s="147"/>
    </row>
    <row r="146" s="148" customFormat="true" ht="49.5" hidden="false" customHeight="true" outlineLevel="0" collapsed="false">
      <c r="A146" s="44"/>
      <c r="B146" s="33"/>
      <c r="C146" s="33"/>
      <c r="D146" s="20"/>
      <c r="E146" s="45"/>
      <c r="F146" s="83"/>
      <c r="G146" s="160"/>
      <c r="H146" s="53" t="s">
        <v>34</v>
      </c>
      <c r="I146" s="54"/>
      <c r="J146" s="85"/>
      <c r="K146" s="150"/>
      <c r="L146" s="150"/>
      <c r="M146" s="151"/>
      <c r="N146" s="151"/>
      <c r="O146" s="150"/>
      <c r="P146" s="152"/>
      <c r="Q146" s="43"/>
      <c r="R146" s="147"/>
      <c r="S146" s="147"/>
      <c r="T146" s="147"/>
      <c r="U146" s="147"/>
      <c r="V146" s="147"/>
      <c r="W146" s="147"/>
      <c r="X146" s="147"/>
      <c r="Y146" s="147"/>
      <c r="Z146" s="147"/>
      <c r="AA146" s="147"/>
      <c r="AB146" s="147"/>
      <c r="AC146" s="147"/>
      <c r="AD146" s="147"/>
      <c r="AE146" s="147"/>
      <c r="AF146" s="147"/>
      <c r="AG146" s="147"/>
      <c r="AH146" s="147"/>
      <c r="AI146" s="147"/>
      <c r="AJ146" s="147"/>
      <c r="AK146" s="147"/>
      <c r="AL146" s="147"/>
      <c r="AM146" s="147"/>
      <c r="AN146" s="147"/>
      <c r="AO146" s="147"/>
      <c r="AP146" s="147"/>
      <c r="AQ146" s="147"/>
      <c r="AR146" s="147"/>
      <c r="AS146" s="147"/>
      <c r="AT146" s="147"/>
      <c r="AU146" s="147"/>
      <c r="AV146" s="147"/>
      <c r="AW146" s="147"/>
      <c r="AX146" s="147"/>
      <c r="AY146" s="147"/>
      <c r="AZ146" s="147"/>
      <c r="BA146" s="147"/>
      <c r="BB146" s="147"/>
      <c r="BC146" s="147"/>
      <c r="BD146" s="147"/>
      <c r="BE146" s="147"/>
      <c r="BF146" s="147"/>
      <c r="BG146" s="147"/>
      <c r="BH146" s="147"/>
      <c r="BI146" s="147"/>
      <c r="BJ146" s="147"/>
      <c r="BK146" s="147"/>
      <c r="BL146" s="147"/>
    </row>
    <row r="147" s="147" customFormat="true" ht="15" hidden="false" customHeight="true" outlineLevel="0" collapsed="false">
      <c r="A147" s="19" t="s">
        <v>56</v>
      </c>
      <c r="B147" s="20" t="s">
        <v>150</v>
      </c>
      <c r="C147" s="20" t="s">
        <v>25</v>
      </c>
      <c r="D147" s="20" t="s">
        <v>136</v>
      </c>
      <c r="E147" s="57" t="s">
        <v>27</v>
      </c>
      <c r="F147" s="83" t="n">
        <v>46022</v>
      </c>
      <c r="G147" s="58" t="s">
        <v>151</v>
      </c>
      <c r="H147" s="47" t="s">
        <v>29</v>
      </c>
      <c r="I147" s="48" t="n">
        <f aca="false">K147+M147</f>
        <v>17057.4</v>
      </c>
      <c r="J147" s="84" t="n">
        <f aca="false">L147+N147</f>
        <v>7248.1</v>
      </c>
      <c r="K147" s="153" t="n">
        <f aca="false">K150</f>
        <v>1737.9</v>
      </c>
      <c r="L147" s="153"/>
      <c r="M147" s="151" t="n">
        <f aca="false">M150</f>
        <v>15319.5</v>
      </c>
      <c r="N147" s="151" t="n">
        <f aca="false">N150</f>
        <v>7248.1</v>
      </c>
      <c r="O147" s="154" t="n">
        <f aca="false">O150</f>
        <v>0</v>
      </c>
      <c r="P147" s="146"/>
      <c r="Q147" s="43"/>
    </row>
    <row r="148" s="147" customFormat="true" ht="15.75" hidden="false" customHeight="false" outlineLevel="0" collapsed="false">
      <c r="A148" s="19"/>
      <c r="B148" s="20"/>
      <c r="C148" s="20"/>
      <c r="D148" s="20"/>
      <c r="E148" s="57"/>
      <c r="F148" s="83"/>
      <c r="G148" s="58"/>
      <c r="H148" s="47" t="s">
        <v>30</v>
      </c>
      <c r="I148" s="48"/>
      <c r="J148" s="84"/>
      <c r="K148" s="153"/>
      <c r="L148" s="153"/>
      <c r="M148" s="151"/>
      <c r="N148" s="151"/>
      <c r="O148" s="154"/>
      <c r="P148" s="146"/>
      <c r="Q148" s="149"/>
    </row>
    <row r="149" s="147" customFormat="true" ht="15" hidden="false" customHeight="true" outlineLevel="0" collapsed="false">
      <c r="A149" s="19"/>
      <c r="B149" s="20"/>
      <c r="C149" s="20"/>
      <c r="D149" s="20"/>
      <c r="E149" s="57" t="s">
        <v>31</v>
      </c>
      <c r="F149" s="83"/>
      <c r="G149" s="58"/>
      <c r="H149" s="47" t="s">
        <v>32</v>
      </c>
      <c r="I149" s="48"/>
      <c r="J149" s="84"/>
      <c r="K149" s="153"/>
      <c r="L149" s="153"/>
      <c r="M149" s="151"/>
      <c r="N149" s="151"/>
      <c r="O149" s="154"/>
      <c r="P149" s="146"/>
      <c r="Q149" s="149"/>
    </row>
    <row r="150" s="147" customFormat="true" ht="15" hidden="false" customHeight="true" outlineLevel="0" collapsed="false">
      <c r="A150" s="19"/>
      <c r="B150" s="20"/>
      <c r="C150" s="20"/>
      <c r="D150" s="20"/>
      <c r="E150" s="57" t="s">
        <v>33</v>
      </c>
      <c r="F150" s="83" t="n">
        <f aca="false">F147</f>
        <v>46022</v>
      </c>
      <c r="G150" s="58"/>
      <c r="H150" s="53" t="s">
        <v>33</v>
      </c>
      <c r="I150" s="54" t="n">
        <f aca="false">K150+M150</f>
        <v>17057.4</v>
      </c>
      <c r="J150" s="85" t="n">
        <f aca="false">L150+N150</f>
        <v>7248.1</v>
      </c>
      <c r="K150" s="153" t="n">
        <v>1737.9</v>
      </c>
      <c r="L150" s="153"/>
      <c r="M150" s="151" t="n">
        <v>15319.5</v>
      </c>
      <c r="N150" s="151" t="n">
        <v>7248.1</v>
      </c>
      <c r="O150" s="154" t="n">
        <v>0</v>
      </c>
      <c r="P150" s="146"/>
      <c r="Q150" s="149"/>
    </row>
    <row r="151" s="147" customFormat="true" ht="94.5" hidden="false" customHeight="true" outlineLevel="0" collapsed="false">
      <c r="A151" s="19"/>
      <c r="B151" s="20"/>
      <c r="C151" s="20"/>
      <c r="D151" s="20"/>
      <c r="E151" s="57"/>
      <c r="F151" s="83"/>
      <c r="G151" s="58"/>
      <c r="H151" s="53" t="s">
        <v>34</v>
      </c>
      <c r="I151" s="54" t="n">
        <f aca="false">K151+M151</f>
        <v>0</v>
      </c>
      <c r="J151" s="85" t="n">
        <f aca="false">L151+N151</f>
        <v>0</v>
      </c>
      <c r="K151" s="153"/>
      <c r="L151" s="153"/>
      <c r="M151" s="151"/>
      <c r="N151" s="151"/>
      <c r="O151" s="154"/>
      <c r="P151" s="146"/>
      <c r="Q151" s="149"/>
    </row>
    <row r="152" s="147" customFormat="true" ht="152.25" hidden="false" customHeight="true" outlineLevel="0" collapsed="false">
      <c r="A152" s="60" t="s">
        <v>59</v>
      </c>
      <c r="B152" s="161" t="s">
        <v>152</v>
      </c>
      <c r="C152" s="82" t="s">
        <v>25</v>
      </c>
      <c r="D152" s="20" t="s">
        <v>136</v>
      </c>
      <c r="E152" s="20" t="s">
        <v>28</v>
      </c>
      <c r="F152" s="61" t="n">
        <v>46022</v>
      </c>
      <c r="G152" s="27" t="s">
        <v>153</v>
      </c>
      <c r="H152" s="20" t="s">
        <v>28</v>
      </c>
      <c r="I152" s="62" t="s">
        <v>28</v>
      </c>
      <c r="J152" s="62" t="s">
        <v>28</v>
      </c>
      <c r="K152" s="156"/>
      <c r="L152" s="156"/>
      <c r="M152" s="157"/>
      <c r="N152" s="157"/>
      <c r="O152" s="158"/>
      <c r="P152" s="159"/>
      <c r="Q152" s="149"/>
    </row>
    <row r="153" s="148" customFormat="true" ht="15" hidden="false" customHeight="true" outlineLevel="0" collapsed="false">
      <c r="A153" s="44" t="s">
        <v>154</v>
      </c>
      <c r="B153" s="33" t="s">
        <v>155</v>
      </c>
      <c r="C153" s="33" t="s">
        <v>28</v>
      </c>
      <c r="D153" s="27" t="s">
        <v>156</v>
      </c>
      <c r="E153" s="33" t="s">
        <v>28</v>
      </c>
      <c r="F153" s="61" t="s">
        <v>28</v>
      </c>
      <c r="G153" s="160" t="s">
        <v>28</v>
      </c>
      <c r="H153" s="47" t="s">
        <v>29</v>
      </c>
      <c r="I153" s="48" t="n">
        <v>0</v>
      </c>
      <c r="J153" s="49" t="n">
        <v>0</v>
      </c>
      <c r="K153" s="150"/>
      <c r="L153" s="150"/>
      <c r="M153" s="151"/>
      <c r="N153" s="151"/>
      <c r="O153" s="150"/>
      <c r="P153" s="152"/>
      <c r="Q153" s="36"/>
      <c r="R153" s="147"/>
      <c r="S153" s="147"/>
      <c r="T153" s="147"/>
      <c r="U153" s="147"/>
      <c r="V153" s="147"/>
      <c r="W153" s="147"/>
      <c r="X153" s="147"/>
      <c r="Y153" s="147"/>
      <c r="Z153" s="147"/>
      <c r="AA153" s="147"/>
      <c r="AB153" s="147"/>
      <c r="AC153" s="147"/>
      <c r="AD153" s="147"/>
      <c r="AE153" s="147"/>
      <c r="AF153" s="147"/>
      <c r="AG153" s="147"/>
      <c r="AH153" s="147"/>
      <c r="AI153" s="147"/>
      <c r="AJ153" s="147"/>
      <c r="AK153" s="147"/>
      <c r="AL153" s="147"/>
      <c r="AM153" s="147"/>
      <c r="AN153" s="147"/>
      <c r="AO153" s="147"/>
      <c r="AP153" s="147"/>
      <c r="AQ153" s="147"/>
      <c r="AR153" s="147"/>
      <c r="AS153" s="147"/>
      <c r="AT153" s="147"/>
      <c r="AU153" s="147"/>
      <c r="AV153" s="147"/>
      <c r="AW153" s="147"/>
      <c r="AX153" s="147"/>
      <c r="AY153" s="147"/>
      <c r="AZ153" s="147"/>
      <c r="BA153" s="147"/>
      <c r="BB153" s="147"/>
      <c r="BC153" s="147"/>
      <c r="BD153" s="147"/>
      <c r="BE153" s="147"/>
      <c r="BF153" s="147"/>
      <c r="BG153" s="147"/>
      <c r="BH153" s="147"/>
      <c r="BI153" s="147"/>
      <c r="BJ153" s="147"/>
      <c r="BK153" s="147"/>
      <c r="BL153" s="147"/>
    </row>
    <row r="154" s="148" customFormat="true" ht="39.75" hidden="false" customHeight="true" outlineLevel="0" collapsed="false">
      <c r="A154" s="44"/>
      <c r="B154" s="33"/>
      <c r="C154" s="33"/>
      <c r="D154" s="27"/>
      <c r="E154" s="33"/>
      <c r="F154" s="61"/>
      <c r="G154" s="160"/>
      <c r="H154" s="47" t="s">
        <v>30</v>
      </c>
      <c r="I154" s="48"/>
      <c r="J154" s="49"/>
      <c r="K154" s="150"/>
      <c r="L154" s="150"/>
      <c r="M154" s="151"/>
      <c r="N154" s="151"/>
      <c r="O154" s="150"/>
      <c r="P154" s="152"/>
      <c r="Q154" s="43"/>
      <c r="R154" s="147"/>
      <c r="S154" s="147"/>
      <c r="T154" s="147"/>
      <c r="U154" s="147"/>
      <c r="V154" s="147"/>
      <c r="W154" s="147"/>
      <c r="X154" s="147"/>
      <c r="Y154" s="147"/>
      <c r="Z154" s="147"/>
      <c r="AA154" s="147"/>
      <c r="AB154" s="147"/>
      <c r="AC154" s="147"/>
      <c r="AD154" s="147"/>
      <c r="AE154" s="147"/>
      <c r="AF154" s="147"/>
      <c r="AG154" s="147"/>
      <c r="AH154" s="147"/>
      <c r="AI154" s="147"/>
      <c r="AJ154" s="147"/>
      <c r="AK154" s="147"/>
      <c r="AL154" s="147"/>
      <c r="AM154" s="147"/>
      <c r="AN154" s="147"/>
      <c r="AO154" s="147"/>
      <c r="AP154" s="147"/>
      <c r="AQ154" s="147"/>
      <c r="AR154" s="147"/>
      <c r="AS154" s="147"/>
      <c r="AT154" s="147"/>
      <c r="AU154" s="147"/>
      <c r="AV154" s="147"/>
      <c r="AW154" s="147"/>
      <c r="AX154" s="147"/>
      <c r="AY154" s="147"/>
      <c r="AZ154" s="147"/>
      <c r="BA154" s="147"/>
      <c r="BB154" s="147"/>
      <c r="BC154" s="147"/>
      <c r="BD154" s="147"/>
      <c r="BE154" s="147"/>
      <c r="BF154" s="147"/>
      <c r="BG154" s="147"/>
      <c r="BH154" s="147"/>
      <c r="BI154" s="147"/>
      <c r="BJ154" s="147"/>
      <c r="BK154" s="147"/>
      <c r="BL154" s="147"/>
    </row>
    <row r="155" s="148" customFormat="true" ht="38.25" hidden="false" customHeight="true" outlineLevel="0" collapsed="false">
      <c r="A155" s="44"/>
      <c r="B155" s="33"/>
      <c r="C155" s="33"/>
      <c r="D155" s="27"/>
      <c r="E155" s="33" t="s">
        <v>31</v>
      </c>
      <c r="F155" s="61" t="s">
        <v>31</v>
      </c>
      <c r="G155" s="160"/>
      <c r="H155" s="53" t="s">
        <v>32</v>
      </c>
      <c r="I155" s="54" t="n">
        <v>0</v>
      </c>
      <c r="J155" s="55" t="n">
        <v>0</v>
      </c>
      <c r="K155" s="150"/>
      <c r="L155" s="150"/>
      <c r="M155" s="151"/>
      <c r="N155" s="151"/>
      <c r="O155" s="150"/>
      <c r="P155" s="152"/>
      <c r="Q155" s="43"/>
      <c r="R155" s="147"/>
      <c r="S155" s="147"/>
      <c r="T155" s="147"/>
      <c r="U155" s="147"/>
      <c r="V155" s="147"/>
      <c r="W155" s="147"/>
      <c r="X155" s="147"/>
      <c r="Y155" s="147"/>
      <c r="Z155" s="147"/>
      <c r="AA155" s="147"/>
      <c r="AB155" s="147"/>
      <c r="AC155" s="147"/>
      <c r="AD155" s="147"/>
      <c r="AE155" s="147"/>
      <c r="AF155" s="147"/>
      <c r="AG155" s="147"/>
      <c r="AH155" s="147"/>
      <c r="AI155" s="147"/>
      <c r="AJ155" s="147"/>
      <c r="AK155" s="147"/>
      <c r="AL155" s="147"/>
      <c r="AM155" s="147"/>
      <c r="AN155" s="147"/>
      <c r="AO155" s="147"/>
      <c r="AP155" s="147"/>
      <c r="AQ155" s="147"/>
      <c r="AR155" s="147"/>
      <c r="AS155" s="147"/>
      <c r="AT155" s="147"/>
      <c r="AU155" s="147"/>
      <c r="AV155" s="147"/>
      <c r="AW155" s="147"/>
      <c r="AX155" s="147"/>
      <c r="AY155" s="147"/>
      <c r="AZ155" s="147"/>
      <c r="BA155" s="147"/>
      <c r="BB155" s="147"/>
      <c r="BC155" s="147"/>
      <c r="BD155" s="147"/>
      <c r="BE155" s="147"/>
      <c r="BF155" s="147"/>
      <c r="BG155" s="147"/>
      <c r="BH155" s="147"/>
      <c r="BI155" s="147"/>
      <c r="BJ155" s="147"/>
      <c r="BK155" s="147"/>
      <c r="BL155" s="147"/>
    </row>
    <row r="156" s="148" customFormat="true" ht="15.75" hidden="false" customHeight="false" outlineLevel="0" collapsed="false">
      <c r="A156" s="44"/>
      <c r="B156" s="33"/>
      <c r="C156" s="33"/>
      <c r="D156" s="27"/>
      <c r="E156" s="33" t="s">
        <v>33</v>
      </c>
      <c r="F156" s="61" t="s">
        <v>33</v>
      </c>
      <c r="G156" s="160"/>
      <c r="H156" s="53" t="s">
        <v>33</v>
      </c>
      <c r="I156" s="54" t="n">
        <v>0</v>
      </c>
      <c r="J156" s="55" t="n">
        <v>0</v>
      </c>
      <c r="K156" s="150"/>
      <c r="L156" s="150"/>
      <c r="M156" s="151"/>
      <c r="N156" s="151"/>
      <c r="O156" s="150"/>
      <c r="P156" s="152"/>
      <c r="Q156" s="43"/>
      <c r="R156" s="147"/>
      <c r="S156" s="147"/>
      <c r="T156" s="147"/>
      <c r="U156" s="147"/>
      <c r="V156" s="147"/>
      <c r="W156" s="147"/>
      <c r="X156" s="147"/>
      <c r="Y156" s="147"/>
      <c r="Z156" s="147"/>
      <c r="AA156" s="147"/>
      <c r="AB156" s="147"/>
      <c r="AC156" s="147"/>
      <c r="AD156" s="147"/>
      <c r="AE156" s="147"/>
      <c r="AF156" s="147"/>
      <c r="AG156" s="147"/>
      <c r="AH156" s="147"/>
      <c r="AI156" s="147"/>
      <c r="AJ156" s="147"/>
      <c r="AK156" s="147"/>
      <c r="AL156" s="147"/>
      <c r="AM156" s="147"/>
      <c r="AN156" s="147"/>
      <c r="AO156" s="147"/>
      <c r="AP156" s="147"/>
      <c r="AQ156" s="147"/>
      <c r="AR156" s="147"/>
      <c r="AS156" s="147"/>
      <c r="AT156" s="147"/>
      <c r="AU156" s="147"/>
      <c r="AV156" s="147"/>
      <c r="AW156" s="147"/>
      <c r="AX156" s="147"/>
      <c r="AY156" s="147"/>
      <c r="AZ156" s="147"/>
      <c r="BA156" s="147"/>
      <c r="BB156" s="147"/>
      <c r="BC156" s="147"/>
      <c r="BD156" s="147"/>
      <c r="BE156" s="147"/>
      <c r="BF156" s="147"/>
      <c r="BG156" s="147"/>
      <c r="BH156" s="147"/>
      <c r="BI156" s="147"/>
      <c r="BJ156" s="147"/>
      <c r="BK156" s="147"/>
      <c r="BL156" s="147"/>
    </row>
    <row r="157" s="148" customFormat="true" ht="55.5" hidden="false" customHeight="true" outlineLevel="0" collapsed="false">
      <c r="A157" s="44"/>
      <c r="B157" s="33"/>
      <c r="C157" s="33"/>
      <c r="D157" s="27"/>
      <c r="E157" s="33"/>
      <c r="F157" s="61"/>
      <c r="G157" s="160"/>
      <c r="H157" s="53" t="s">
        <v>34</v>
      </c>
      <c r="I157" s="54"/>
      <c r="J157" s="55"/>
      <c r="K157" s="150"/>
      <c r="L157" s="150"/>
      <c r="M157" s="151"/>
      <c r="N157" s="151"/>
      <c r="O157" s="150"/>
      <c r="P157" s="152"/>
      <c r="Q157" s="43"/>
      <c r="R157" s="147"/>
      <c r="S157" s="147"/>
      <c r="T157" s="147"/>
      <c r="U157" s="147"/>
      <c r="V157" s="147"/>
      <c r="W157" s="147"/>
      <c r="X157" s="147"/>
      <c r="Y157" s="147"/>
      <c r="Z157" s="147"/>
      <c r="AA157" s="147"/>
      <c r="AB157" s="147"/>
      <c r="AC157" s="147"/>
      <c r="AD157" s="147"/>
      <c r="AE157" s="147"/>
      <c r="AF157" s="147"/>
      <c r="AG157" s="147"/>
      <c r="AH157" s="147"/>
      <c r="AI157" s="147"/>
      <c r="AJ157" s="147"/>
      <c r="AK157" s="147"/>
      <c r="AL157" s="147"/>
      <c r="AM157" s="147"/>
      <c r="AN157" s="147"/>
      <c r="AO157" s="147"/>
      <c r="AP157" s="147"/>
      <c r="AQ157" s="147"/>
      <c r="AR157" s="147"/>
      <c r="AS157" s="147"/>
      <c r="AT157" s="147"/>
      <c r="AU157" s="147"/>
      <c r="AV157" s="147"/>
      <c r="AW157" s="147"/>
      <c r="AX157" s="147"/>
      <c r="AY157" s="147"/>
      <c r="AZ157" s="147"/>
      <c r="BA157" s="147"/>
      <c r="BB157" s="147"/>
      <c r="BC157" s="147"/>
      <c r="BD157" s="147"/>
      <c r="BE157" s="147"/>
      <c r="BF157" s="147"/>
      <c r="BG157" s="147"/>
      <c r="BH157" s="147"/>
      <c r="BI157" s="147"/>
      <c r="BJ157" s="147"/>
      <c r="BK157" s="147"/>
      <c r="BL157" s="147"/>
    </row>
    <row r="158" s="147" customFormat="true" ht="15" hidden="false" customHeight="true" outlineLevel="0" collapsed="false">
      <c r="A158" s="19" t="s">
        <v>85</v>
      </c>
      <c r="B158" s="82" t="s">
        <v>157</v>
      </c>
      <c r="C158" s="20" t="s">
        <v>25</v>
      </c>
      <c r="D158" s="21" t="s">
        <v>156</v>
      </c>
      <c r="E158" s="82" t="s">
        <v>28</v>
      </c>
      <c r="F158" s="162" t="n">
        <v>46022</v>
      </c>
      <c r="G158" s="21" t="s">
        <v>158</v>
      </c>
      <c r="H158" s="47" t="s">
        <v>29</v>
      </c>
      <c r="I158" s="48" t="n">
        <v>0</v>
      </c>
      <c r="J158" s="49" t="n">
        <v>0</v>
      </c>
      <c r="K158" s="153"/>
      <c r="L158" s="153"/>
      <c r="M158" s="151"/>
      <c r="N158" s="151"/>
      <c r="O158" s="154"/>
      <c r="P158" s="146"/>
      <c r="Q158" s="43"/>
    </row>
    <row r="159" s="147" customFormat="true" ht="45.75" hidden="false" customHeight="true" outlineLevel="0" collapsed="false">
      <c r="A159" s="19"/>
      <c r="B159" s="82"/>
      <c r="C159" s="20"/>
      <c r="D159" s="21"/>
      <c r="E159" s="82"/>
      <c r="F159" s="162"/>
      <c r="G159" s="21"/>
      <c r="H159" s="47" t="s">
        <v>30</v>
      </c>
      <c r="I159" s="48"/>
      <c r="J159" s="49"/>
      <c r="K159" s="153"/>
      <c r="L159" s="153"/>
      <c r="M159" s="151"/>
      <c r="N159" s="151"/>
      <c r="O159" s="154"/>
      <c r="P159" s="146"/>
      <c r="Q159" s="149"/>
    </row>
    <row r="160" s="147" customFormat="true" ht="45.75" hidden="false" customHeight="true" outlineLevel="0" collapsed="false">
      <c r="A160" s="19"/>
      <c r="B160" s="82"/>
      <c r="C160" s="20"/>
      <c r="D160" s="21"/>
      <c r="E160" s="82" t="s">
        <v>31</v>
      </c>
      <c r="F160" s="162" t="s">
        <v>31</v>
      </c>
      <c r="G160" s="21"/>
      <c r="H160" s="53" t="s">
        <v>32</v>
      </c>
      <c r="I160" s="54" t="n">
        <v>0</v>
      </c>
      <c r="J160" s="55" t="n">
        <v>0</v>
      </c>
      <c r="K160" s="153"/>
      <c r="L160" s="153"/>
      <c r="M160" s="151"/>
      <c r="N160" s="151"/>
      <c r="O160" s="154"/>
      <c r="P160" s="146"/>
      <c r="Q160" s="149"/>
    </row>
    <row r="161" s="147" customFormat="true" ht="15.75" hidden="false" customHeight="false" outlineLevel="0" collapsed="false">
      <c r="A161" s="19"/>
      <c r="B161" s="82"/>
      <c r="C161" s="20"/>
      <c r="D161" s="21"/>
      <c r="E161" s="82" t="s">
        <v>33</v>
      </c>
      <c r="F161" s="162" t="s">
        <v>33</v>
      </c>
      <c r="G161" s="21"/>
      <c r="H161" s="53" t="s">
        <v>33</v>
      </c>
      <c r="I161" s="54" t="n">
        <v>0</v>
      </c>
      <c r="J161" s="55" t="n">
        <v>0</v>
      </c>
      <c r="K161" s="153"/>
      <c r="L161" s="153"/>
      <c r="M161" s="151"/>
      <c r="N161" s="151"/>
      <c r="O161" s="154"/>
      <c r="P161" s="146"/>
      <c r="Q161" s="149"/>
    </row>
    <row r="162" s="147" customFormat="true" ht="30" hidden="false" customHeight="true" outlineLevel="0" collapsed="false">
      <c r="A162" s="19"/>
      <c r="B162" s="82"/>
      <c r="C162" s="20"/>
      <c r="D162" s="21"/>
      <c r="E162" s="82"/>
      <c r="F162" s="162"/>
      <c r="G162" s="21"/>
      <c r="H162" s="53" t="s">
        <v>34</v>
      </c>
      <c r="I162" s="54"/>
      <c r="J162" s="55"/>
      <c r="K162" s="153"/>
      <c r="L162" s="153"/>
      <c r="M162" s="151"/>
      <c r="N162" s="151"/>
      <c r="O162" s="154"/>
      <c r="P162" s="146"/>
      <c r="Q162" s="149"/>
    </row>
    <row r="163" s="147" customFormat="true" ht="118.5" hidden="false" customHeight="true" outlineLevel="0" collapsed="false">
      <c r="A163" s="60" t="s">
        <v>89</v>
      </c>
      <c r="B163" s="82" t="s">
        <v>159</v>
      </c>
      <c r="C163" s="20" t="s">
        <v>25</v>
      </c>
      <c r="D163" s="21" t="s">
        <v>156</v>
      </c>
      <c r="E163" s="82" t="s">
        <v>28</v>
      </c>
      <c r="F163" s="61"/>
      <c r="G163" s="21"/>
      <c r="H163" s="27" t="s">
        <v>28</v>
      </c>
      <c r="I163" s="114" t="s">
        <v>28</v>
      </c>
      <c r="J163" s="114" t="s">
        <v>28</v>
      </c>
      <c r="K163" s="156"/>
      <c r="L163" s="156"/>
      <c r="M163" s="157"/>
      <c r="N163" s="157"/>
      <c r="O163" s="158"/>
      <c r="P163" s="159"/>
      <c r="Q163" s="149"/>
    </row>
    <row r="164" s="148" customFormat="true" ht="15" hidden="false" customHeight="true" outlineLevel="0" collapsed="false">
      <c r="A164" s="44" t="n">
        <v>5</v>
      </c>
      <c r="B164" s="33" t="s">
        <v>160</v>
      </c>
      <c r="C164" s="33" t="s">
        <v>28</v>
      </c>
      <c r="D164" s="27" t="s">
        <v>156</v>
      </c>
      <c r="E164" s="33" t="s">
        <v>28</v>
      </c>
      <c r="F164" s="20" t="s">
        <v>28</v>
      </c>
      <c r="G164" s="34" t="s">
        <v>28</v>
      </c>
      <c r="H164" s="47" t="s">
        <v>29</v>
      </c>
      <c r="I164" s="48" t="n">
        <v>0</v>
      </c>
      <c r="J164" s="49" t="n">
        <v>0</v>
      </c>
      <c r="K164" s="150"/>
      <c r="L164" s="150"/>
      <c r="M164" s="151"/>
      <c r="N164" s="151"/>
      <c r="O164" s="150"/>
      <c r="P164" s="152"/>
      <c r="Q164" s="43"/>
      <c r="R164" s="147"/>
      <c r="S164" s="147"/>
      <c r="T164" s="147"/>
      <c r="U164" s="147"/>
      <c r="V164" s="147"/>
      <c r="W164" s="147"/>
      <c r="X164" s="147"/>
      <c r="Y164" s="147"/>
      <c r="Z164" s="147"/>
      <c r="AA164" s="147"/>
      <c r="AB164" s="147"/>
      <c r="AC164" s="147"/>
      <c r="AD164" s="147"/>
      <c r="AE164" s="147"/>
      <c r="AF164" s="147"/>
      <c r="AG164" s="147"/>
      <c r="AH164" s="147"/>
      <c r="AI164" s="147"/>
      <c r="AJ164" s="147"/>
      <c r="AK164" s="147"/>
      <c r="AL164" s="147"/>
      <c r="AM164" s="147"/>
      <c r="AN164" s="147"/>
      <c r="AO164" s="147"/>
      <c r="AP164" s="147"/>
      <c r="AQ164" s="147"/>
      <c r="AR164" s="147"/>
      <c r="AS164" s="147"/>
      <c r="AT164" s="147"/>
      <c r="AU164" s="147"/>
      <c r="AV164" s="147"/>
      <c r="AW164" s="147"/>
      <c r="AX164" s="147"/>
      <c r="AY164" s="147"/>
      <c r="AZ164" s="147"/>
      <c r="BA164" s="147"/>
      <c r="BB164" s="147"/>
      <c r="BC164" s="147"/>
      <c r="BD164" s="147"/>
      <c r="BE164" s="147"/>
      <c r="BF164" s="147"/>
      <c r="BG164" s="147"/>
      <c r="BH164" s="147"/>
      <c r="BI164" s="147"/>
      <c r="BJ164" s="147"/>
      <c r="BK164" s="147"/>
      <c r="BL164" s="147"/>
    </row>
    <row r="165" s="148" customFormat="true" ht="27.75" hidden="false" customHeight="true" outlineLevel="0" collapsed="false">
      <c r="A165" s="44"/>
      <c r="B165" s="33"/>
      <c r="C165" s="33"/>
      <c r="D165" s="27"/>
      <c r="E165" s="33"/>
      <c r="F165" s="20"/>
      <c r="G165" s="34"/>
      <c r="H165" s="47" t="s">
        <v>30</v>
      </c>
      <c r="I165" s="48"/>
      <c r="J165" s="49"/>
      <c r="K165" s="150"/>
      <c r="L165" s="150"/>
      <c r="M165" s="151"/>
      <c r="N165" s="151"/>
      <c r="O165" s="150"/>
      <c r="P165" s="152"/>
      <c r="Q165" s="43"/>
      <c r="R165" s="147"/>
      <c r="S165" s="147"/>
      <c r="T165" s="147"/>
      <c r="U165" s="147"/>
      <c r="V165" s="147"/>
      <c r="W165" s="147"/>
      <c r="X165" s="147"/>
      <c r="Y165" s="147"/>
      <c r="Z165" s="147"/>
      <c r="AA165" s="147"/>
      <c r="AB165" s="147"/>
      <c r="AC165" s="147"/>
      <c r="AD165" s="147"/>
      <c r="AE165" s="147"/>
      <c r="AF165" s="147"/>
      <c r="AG165" s="147"/>
      <c r="AH165" s="147"/>
      <c r="AI165" s="147"/>
      <c r="AJ165" s="147"/>
      <c r="AK165" s="147"/>
      <c r="AL165" s="147"/>
      <c r="AM165" s="147"/>
      <c r="AN165" s="147"/>
      <c r="AO165" s="147"/>
      <c r="AP165" s="147"/>
      <c r="AQ165" s="147"/>
      <c r="AR165" s="147"/>
      <c r="AS165" s="147"/>
      <c r="AT165" s="147"/>
      <c r="AU165" s="147"/>
      <c r="AV165" s="147"/>
      <c r="AW165" s="147"/>
      <c r="AX165" s="147"/>
      <c r="AY165" s="147"/>
      <c r="AZ165" s="147"/>
      <c r="BA165" s="147"/>
      <c r="BB165" s="147"/>
      <c r="BC165" s="147"/>
      <c r="BD165" s="147"/>
      <c r="BE165" s="147"/>
      <c r="BF165" s="147"/>
      <c r="BG165" s="147"/>
      <c r="BH165" s="147"/>
      <c r="BI165" s="147"/>
      <c r="BJ165" s="147"/>
      <c r="BK165" s="147"/>
      <c r="BL165" s="147"/>
    </row>
    <row r="166" s="148" customFormat="true" ht="36.75" hidden="false" customHeight="true" outlineLevel="0" collapsed="false">
      <c r="A166" s="44"/>
      <c r="B166" s="33"/>
      <c r="C166" s="33"/>
      <c r="D166" s="27"/>
      <c r="E166" s="33" t="s">
        <v>31</v>
      </c>
      <c r="F166" s="20" t="s">
        <v>31</v>
      </c>
      <c r="G166" s="34" t="s">
        <v>31</v>
      </c>
      <c r="H166" s="53" t="s">
        <v>32</v>
      </c>
      <c r="I166" s="54" t="n">
        <v>0</v>
      </c>
      <c r="J166" s="55" t="n">
        <v>0</v>
      </c>
      <c r="K166" s="150"/>
      <c r="L166" s="150"/>
      <c r="M166" s="151"/>
      <c r="N166" s="151"/>
      <c r="O166" s="150"/>
      <c r="P166" s="152"/>
      <c r="Q166" s="43"/>
      <c r="R166" s="147"/>
      <c r="S166" s="147"/>
      <c r="T166" s="147"/>
      <c r="U166" s="147"/>
      <c r="V166" s="147"/>
      <c r="W166" s="147"/>
      <c r="X166" s="147"/>
      <c r="Y166" s="147"/>
      <c r="Z166" s="147"/>
      <c r="AA166" s="147"/>
      <c r="AB166" s="147"/>
      <c r="AC166" s="147"/>
      <c r="AD166" s="147"/>
      <c r="AE166" s="147"/>
      <c r="AF166" s="147"/>
      <c r="AG166" s="147"/>
      <c r="AH166" s="147"/>
      <c r="AI166" s="147"/>
      <c r="AJ166" s="147"/>
      <c r="AK166" s="147"/>
      <c r="AL166" s="147"/>
      <c r="AM166" s="147"/>
      <c r="AN166" s="147"/>
      <c r="AO166" s="147"/>
      <c r="AP166" s="147"/>
      <c r="AQ166" s="147"/>
      <c r="AR166" s="147"/>
      <c r="AS166" s="147"/>
      <c r="AT166" s="147"/>
      <c r="AU166" s="147"/>
      <c r="AV166" s="147"/>
      <c r="AW166" s="147"/>
      <c r="AX166" s="147"/>
      <c r="AY166" s="147"/>
      <c r="AZ166" s="147"/>
      <c r="BA166" s="147"/>
      <c r="BB166" s="147"/>
      <c r="BC166" s="147"/>
      <c r="BD166" s="147"/>
      <c r="BE166" s="147"/>
      <c r="BF166" s="147"/>
      <c r="BG166" s="147"/>
      <c r="BH166" s="147"/>
      <c r="BI166" s="147"/>
      <c r="BJ166" s="147"/>
      <c r="BK166" s="147"/>
      <c r="BL166" s="147"/>
    </row>
    <row r="167" s="148" customFormat="true" ht="35.25" hidden="false" customHeight="true" outlineLevel="0" collapsed="false">
      <c r="A167" s="44"/>
      <c r="B167" s="33"/>
      <c r="C167" s="33"/>
      <c r="D167" s="27"/>
      <c r="E167" s="33" t="s">
        <v>33</v>
      </c>
      <c r="F167" s="20" t="s">
        <v>33</v>
      </c>
      <c r="G167" s="34" t="s">
        <v>33</v>
      </c>
      <c r="H167" s="53" t="s">
        <v>33</v>
      </c>
      <c r="I167" s="54" t="n">
        <v>0</v>
      </c>
      <c r="J167" s="55" t="n">
        <v>0</v>
      </c>
      <c r="K167" s="150"/>
      <c r="L167" s="150"/>
      <c r="M167" s="151"/>
      <c r="N167" s="151"/>
      <c r="O167" s="150"/>
      <c r="P167" s="152"/>
      <c r="Q167" s="43"/>
      <c r="R167" s="147"/>
      <c r="S167" s="147"/>
      <c r="T167" s="147"/>
      <c r="U167" s="147"/>
      <c r="V167" s="147"/>
      <c r="W167" s="147"/>
      <c r="X167" s="147"/>
      <c r="Y167" s="147"/>
      <c r="Z167" s="147"/>
      <c r="AA167" s="147"/>
      <c r="AB167" s="147"/>
      <c r="AC167" s="147"/>
      <c r="AD167" s="147"/>
      <c r="AE167" s="147"/>
      <c r="AF167" s="147"/>
      <c r="AG167" s="147"/>
      <c r="AH167" s="147"/>
      <c r="AI167" s="147"/>
      <c r="AJ167" s="147"/>
      <c r="AK167" s="147"/>
      <c r="AL167" s="147"/>
      <c r="AM167" s="147"/>
      <c r="AN167" s="147"/>
      <c r="AO167" s="147"/>
      <c r="AP167" s="147"/>
      <c r="AQ167" s="147"/>
      <c r="AR167" s="147"/>
      <c r="AS167" s="147"/>
      <c r="AT167" s="147"/>
      <c r="AU167" s="147"/>
      <c r="AV167" s="147"/>
      <c r="AW167" s="147"/>
      <c r="AX167" s="147"/>
      <c r="AY167" s="147"/>
      <c r="AZ167" s="147"/>
      <c r="BA167" s="147"/>
      <c r="BB167" s="147"/>
      <c r="BC167" s="147"/>
      <c r="BD167" s="147"/>
      <c r="BE167" s="147"/>
      <c r="BF167" s="147"/>
      <c r="BG167" s="147"/>
      <c r="BH167" s="147"/>
      <c r="BI167" s="147"/>
      <c r="BJ167" s="147"/>
      <c r="BK167" s="147"/>
      <c r="BL167" s="147"/>
    </row>
    <row r="168" s="148" customFormat="true" ht="18" hidden="false" customHeight="true" outlineLevel="0" collapsed="false">
      <c r="A168" s="44"/>
      <c r="B168" s="33"/>
      <c r="C168" s="33"/>
      <c r="D168" s="27"/>
      <c r="E168" s="33"/>
      <c r="F168" s="20"/>
      <c r="G168" s="34"/>
      <c r="H168" s="53" t="s">
        <v>34</v>
      </c>
      <c r="I168" s="54"/>
      <c r="J168" s="55"/>
      <c r="K168" s="150"/>
      <c r="L168" s="150"/>
      <c r="M168" s="151"/>
      <c r="N168" s="151"/>
      <c r="O168" s="150"/>
      <c r="P168" s="152"/>
      <c r="Q168" s="149"/>
      <c r="R168" s="147"/>
      <c r="S168" s="147"/>
      <c r="T168" s="147"/>
      <c r="U168" s="147"/>
      <c r="V168" s="147"/>
      <c r="W168" s="147"/>
      <c r="X168" s="147"/>
      <c r="Y168" s="147"/>
      <c r="Z168" s="147"/>
      <c r="AA168" s="147"/>
      <c r="AB168" s="147"/>
      <c r="AC168" s="147"/>
      <c r="AD168" s="147"/>
      <c r="AE168" s="147"/>
      <c r="AF168" s="147"/>
      <c r="AG168" s="147"/>
      <c r="AH168" s="147"/>
      <c r="AI168" s="147"/>
      <c r="AJ168" s="147"/>
      <c r="AK168" s="147"/>
      <c r="AL168" s="147"/>
      <c r="AM168" s="147"/>
      <c r="AN168" s="147"/>
      <c r="AO168" s="147"/>
      <c r="AP168" s="147"/>
      <c r="AQ168" s="147"/>
      <c r="AR168" s="147"/>
      <c r="AS168" s="147"/>
      <c r="AT168" s="147"/>
      <c r="AU168" s="147"/>
      <c r="AV168" s="147"/>
      <c r="AW168" s="147"/>
      <c r="AX168" s="147"/>
      <c r="AY168" s="147"/>
      <c r="AZ168" s="147"/>
      <c r="BA168" s="147"/>
      <c r="BB168" s="147"/>
      <c r="BC168" s="147"/>
      <c r="BD168" s="147"/>
      <c r="BE168" s="147"/>
      <c r="BF168" s="147"/>
      <c r="BG168" s="147"/>
      <c r="BH168" s="147"/>
      <c r="BI168" s="147"/>
      <c r="BJ168" s="147"/>
      <c r="BK168" s="147"/>
      <c r="BL168" s="147"/>
    </row>
    <row r="169" s="147" customFormat="true" ht="66" hidden="false" customHeight="true" outlineLevel="0" collapsed="false">
      <c r="A169" s="19" t="s">
        <v>95</v>
      </c>
      <c r="B169" s="82" t="s">
        <v>161</v>
      </c>
      <c r="C169" s="20" t="s">
        <v>25</v>
      </c>
      <c r="D169" s="21" t="s">
        <v>156</v>
      </c>
      <c r="E169" s="82" t="s">
        <v>28</v>
      </c>
      <c r="F169" s="162" t="n">
        <v>46022</v>
      </c>
      <c r="G169" s="21" t="s">
        <v>162</v>
      </c>
      <c r="H169" s="53" t="s">
        <v>29</v>
      </c>
      <c r="I169" s="54" t="n">
        <v>0</v>
      </c>
      <c r="J169" s="55" t="n">
        <v>0</v>
      </c>
      <c r="K169" s="153"/>
      <c r="L169" s="153"/>
      <c r="M169" s="151"/>
      <c r="N169" s="151"/>
      <c r="O169" s="154"/>
      <c r="P169" s="146"/>
      <c r="Q169" s="149"/>
    </row>
    <row r="170" s="147" customFormat="true" ht="45.75" hidden="false" customHeight="true" outlineLevel="0" collapsed="false">
      <c r="A170" s="19"/>
      <c r="B170" s="82"/>
      <c r="C170" s="20"/>
      <c r="D170" s="21"/>
      <c r="E170" s="82"/>
      <c r="F170" s="162"/>
      <c r="G170" s="21"/>
      <c r="H170" s="53" t="s">
        <v>30</v>
      </c>
      <c r="I170" s="54"/>
      <c r="J170" s="55"/>
      <c r="K170" s="153"/>
      <c r="L170" s="153"/>
      <c r="M170" s="151"/>
      <c r="N170" s="151"/>
      <c r="O170" s="154"/>
      <c r="P170" s="146"/>
      <c r="Q170" s="149"/>
    </row>
    <row r="171" s="147" customFormat="true" ht="51.75" hidden="false" customHeight="true" outlineLevel="0" collapsed="false">
      <c r="A171" s="19"/>
      <c r="B171" s="82"/>
      <c r="C171" s="20"/>
      <c r="D171" s="21"/>
      <c r="E171" s="82" t="s">
        <v>31</v>
      </c>
      <c r="F171" s="162" t="s">
        <v>31</v>
      </c>
      <c r="G171" s="21"/>
      <c r="H171" s="53" t="s">
        <v>32</v>
      </c>
      <c r="I171" s="54" t="n">
        <v>0</v>
      </c>
      <c r="J171" s="55" t="n">
        <v>0</v>
      </c>
      <c r="K171" s="153"/>
      <c r="L171" s="153"/>
      <c r="M171" s="151"/>
      <c r="N171" s="151"/>
      <c r="O171" s="154"/>
      <c r="P171" s="146"/>
      <c r="Q171" s="149"/>
    </row>
    <row r="172" s="147" customFormat="true" ht="52.5" hidden="false" customHeight="true" outlineLevel="0" collapsed="false">
      <c r="A172" s="19"/>
      <c r="B172" s="82"/>
      <c r="C172" s="20"/>
      <c r="D172" s="21"/>
      <c r="E172" s="82" t="s">
        <v>33</v>
      </c>
      <c r="F172" s="162" t="s">
        <v>33</v>
      </c>
      <c r="G172" s="21"/>
      <c r="H172" s="53" t="s">
        <v>33</v>
      </c>
      <c r="I172" s="54" t="n">
        <v>0</v>
      </c>
      <c r="J172" s="55" t="n">
        <v>0</v>
      </c>
      <c r="K172" s="153"/>
      <c r="L172" s="153"/>
      <c r="M172" s="151"/>
      <c r="N172" s="151"/>
      <c r="O172" s="154"/>
      <c r="P172" s="146"/>
      <c r="Q172" s="149"/>
    </row>
    <row r="173" s="147" customFormat="true" ht="4.5" hidden="true" customHeight="true" outlineLevel="0" collapsed="false">
      <c r="A173" s="19"/>
      <c r="B173" s="82"/>
      <c r="C173" s="20"/>
      <c r="D173" s="21"/>
      <c r="E173" s="82"/>
      <c r="F173" s="162"/>
      <c r="G173" s="21"/>
      <c r="H173" s="53" t="s">
        <v>34</v>
      </c>
      <c r="I173" s="54"/>
      <c r="J173" s="55"/>
      <c r="K173" s="153"/>
      <c r="L173" s="153"/>
      <c r="M173" s="151"/>
      <c r="N173" s="151"/>
      <c r="O173" s="154"/>
      <c r="P173" s="146"/>
      <c r="Q173" s="36"/>
    </row>
    <row r="174" s="164" customFormat="true" ht="207.75" hidden="false" customHeight="true" outlineLevel="0" collapsed="false">
      <c r="A174" s="143" t="s">
        <v>98</v>
      </c>
      <c r="B174" s="20" t="s">
        <v>163</v>
      </c>
      <c r="C174" s="20" t="s">
        <v>25</v>
      </c>
      <c r="D174" s="27" t="s">
        <v>156</v>
      </c>
      <c r="E174" s="20" t="s">
        <v>28</v>
      </c>
      <c r="F174" s="61" t="n">
        <v>46022</v>
      </c>
      <c r="G174" s="27" t="s">
        <v>164</v>
      </c>
      <c r="H174" s="20" t="s">
        <v>28</v>
      </c>
      <c r="I174" s="62" t="s">
        <v>28</v>
      </c>
      <c r="J174" s="62" t="s">
        <v>28</v>
      </c>
      <c r="K174" s="156"/>
      <c r="L174" s="156"/>
      <c r="M174" s="157"/>
      <c r="N174" s="157"/>
      <c r="O174" s="158"/>
      <c r="P174" s="159"/>
      <c r="Q174" s="36"/>
      <c r="R174" s="163"/>
      <c r="S174" s="147"/>
      <c r="T174" s="147"/>
      <c r="U174" s="147"/>
      <c r="V174" s="147"/>
      <c r="W174" s="147"/>
      <c r="X174" s="147"/>
      <c r="Y174" s="147"/>
      <c r="Z174" s="147"/>
      <c r="AA174" s="147"/>
      <c r="AB174" s="147"/>
      <c r="AC174" s="147"/>
      <c r="AD174" s="147"/>
      <c r="AE174" s="147"/>
      <c r="AF174" s="147"/>
      <c r="AG174" s="147"/>
      <c r="AH174" s="147"/>
      <c r="AI174" s="147"/>
      <c r="AJ174" s="147"/>
      <c r="AK174" s="147"/>
      <c r="AL174" s="147"/>
      <c r="AM174" s="147"/>
      <c r="AN174" s="147"/>
      <c r="AO174" s="147"/>
      <c r="AP174" s="147"/>
      <c r="AQ174" s="147"/>
      <c r="AR174" s="147"/>
      <c r="AS174" s="147"/>
      <c r="AT174" s="147"/>
      <c r="AU174" s="147"/>
      <c r="AV174" s="147"/>
      <c r="AW174" s="147"/>
      <c r="AX174" s="147"/>
      <c r="AY174" s="147"/>
      <c r="AZ174" s="147"/>
      <c r="BA174" s="147"/>
      <c r="BB174" s="147"/>
      <c r="BC174" s="147"/>
      <c r="BD174" s="147"/>
      <c r="BE174" s="147"/>
      <c r="BF174" s="147"/>
      <c r="BG174" s="147"/>
      <c r="BH174" s="147"/>
      <c r="BI174" s="147"/>
      <c r="BJ174" s="147"/>
      <c r="BK174" s="147"/>
      <c r="BL174" s="147"/>
    </row>
    <row r="175" s="164" customFormat="true" ht="45.75" hidden="false" customHeight="true" outlineLevel="0" collapsed="false">
      <c r="A175" s="137" t="s">
        <v>165</v>
      </c>
      <c r="B175" s="137"/>
      <c r="C175" s="137"/>
      <c r="D175" s="137"/>
      <c r="E175" s="137"/>
      <c r="F175" s="137"/>
      <c r="G175" s="137"/>
      <c r="H175" s="137"/>
      <c r="I175" s="137"/>
      <c r="J175" s="137"/>
      <c r="K175" s="156"/>
      <c r="L175" s="156"/>
      <c r="M175" s="157"/>
      <c r="N175" s="157"/>
      <c r="O175" s="158"/>
      <c r="P175" s="159"/>
      <c r="Q175" s="36"/>
      <c r="R175" s="163"/>
      <c r="S175" s="147"/>
      <c r="T175" s="147"/>
      <c r="U175" s="147"/>
      <c r="V175" s="147"/>
      <c r="W175" s="147"/>
      <c r="X175" s="147"/>
      <c r="Y175" s="147"/>
      <c r="Z175" s="147"/>
      <c r="AA175" s="147"/>
      <c r="AB175" s="147"/>
      <c r="AC175" s="147"/>
      <c r="AD175" s="147"/>
      <c r="AE175" s="147"/>
      <c r="AF175" s="147"/>
      <c r="AG175" s="147"/>
      <c r="AH175" s="147"/>
      <c r="AI175" s="147"/>
      <c r="AJ175" s="147"/>
      <c r="AK175" s="147"/>
      <c r="AL175" s="147"/>
      <c r="AM175" s="147"/>
      <c r="AN175" s="147"/>
      <c r="AO175" s="147"/>
      <c r="AP175" s="147"/>
      <c r="AQ175" s="147"/>
      <c r="AR175" s="147"/>
      <c r="AS175" s="147"/>
      <c r="AT175" s="147"/>
      <c r="AU175" s="147"/>
      <c r="AV175" s="147"/>
      <c r="AW175" s="147"/>
      <c r="AX175" s="147"/>
      <c r="AY175" s="147"/>
      <c r="AZ175" s="147"/>
      <c r="BA175" s="147"/>
      <c r="BB175" s="147"/>
      <c r="BC175" s="147"/>
      <c r="BD175" s="147"/>
      <c r="BE175" s="147"/>
      <c r="BF175" s="147"/>
      <c r="BG175" s="147"/>
      <c r="BH175" s="147"/>
      <c r="BI175" s="147"/>
      <c r="BJ175" s="147"/>
      <c r="BK175" s="147"/>
      <c r="BL175" s="147"/>
    </row>
    <row r="176" s="167" customFormat="true" ht="33.75" hidden="true" customHeight="true" outlineLevel="0" collapsed="false">
      <c r="A176" s="165"/>
      <c r="B176" s="165"/>
      <c r="C176" s="165"/>
      <c r="D176" s="165"/>
      <c r="E176" s="165" t="s">
        <v>31</v>
      </c>
      <c r="F176" s="165" t="n">
        <f aca="false">I176</f>
        <v>69182</v>
      </c>
      <c r="G176" s="165"/>
      <c r="H176" s="165" t="s">
        <v>32</v>
      </c>
      <c r="I176" s="165" t="n">
        <v>69182</v>
      </c>
      <c r="J176" s="166" t="n">
        <f aca="false">J181</f>
        <v>131463.4</v>
      </c>
      <c r="Q176" s="167" t="s">
        <v>31</v>
      </c>
      <c r="R176" s="167" t="n">
        <f aca="false">U176</f>
        <v>69182</v>
      </c>
      <c r="T176" s="167" t="s">
        <v>32</v>
      </c>
      <c r="U176" s="167" t="n">
        <v>69182</v>
      </c>
      <c r="V176" s="167" t="n">
        <f aca="false">V181</f>
        <v>0</v>
      </c>
      <c r="AA176" s="167" t="s">
        <v>31</v>
      </c>
      <c r="AB176" s="167" t="n">
        <f aca="false">AE176</f>
        <v>69182</v>
      </c>
      <c r="AD176" s="167" t="s">
        <v>32</v>
      </c>
      <c r="AE176" s="167" t="n">
        <v>69182</v>
      </c>
      <c r="AF176" s="167" t="n">
        <f aca="false">AF181</f>
        <v>0</v>
      </c>
      <c r="AK176" s="167" t="s">
        <v>31</v>
      </c>
      <c r="AL176" s="167" t="n">
        <f aca="false">AO176</f>
        <v>69182</v>
      </c>
      <c r="AN176" s="167" t="s">
        <v>32</v>
      </c>
      <c r="AO176" s="167" t="n">
        <v>69182</v>
      </c>
      <c r="AP176" s="167" t="n">
        <f aca="false">AP181</f>
        <v>0</v>
      </c>
      <c r="AU176" s="167" t="s">
        <v>31</v>
      </c>
      <c r="AV176" s="167" t="n">
        <f aca="false">AY176</f>
        <v>69182</v>
      </c>
      <c r="AX176" s="167" t="s">
        <v>32</v>
      </c>
      <c r="AY176" s="167" t="n">
        <v>69182</v>
      </c>
      <c r="AZ176" s="167" t="n">
        <f aca="false">AZ181</f>
        <v>0</v>
      </c>
      <c r="BE176" s="167" t="s">
        <v>31</v>
      </c>
      <c r="BF176" s="167" t="n">
        <f aca="false">BI176</f>
        <v>69182</v>
      </c>
      <c r="BH176" s="167" t="s">
        <v>32</v>
      </c>
      <c r="BI176" s="167" t="n">
        <v>69182</v>
      </c>
      <c r="BJ176" s="167" t="n">
        <f aca="false">BJ181</f>
        <v>0</v>
      </c>
      <c r="BO176" s="167" t="s">
        <v>31</v>
      </c>
      <c r="BP176" s="167" t="n">
        <f aca="false">BS176</f>
        <v>69182</v>
      </c>
      <c r="BR176" s="167" t="s">
        <v>32</v>
      </c>
      <c r="BS176" s="167" t="n">
        <v>69182</v>
      </c>
      <c r="BT176" s="167" t="n">
        <f aca="false">BT181</f>
        <v>0</v>
      </c>
      <c r="BY176" s="167" t="s">
        <v>31</v>
      </c>
      <c r="BZ176" s="167" t="n">
        <f aca="false">CC176</f>
        <v>69182</v>
      </c>
      <c r="CB176" s="167" t="s">
        <v>32</v>
      </c>
      <c r="CC176" s="167" t="n">
        <v>69182</v>
      </c>
      <c r="CD176" s="167" t="n">
        <f aca="false">CD181</f>
        <v>0</v>
      </c>
      <c r="CI176" s="167" t="s">
        <v>31</v>
      </c>
      <c r="CJ176" s="167" t="n">
        <f aca="false">CM176</f>
        <v>69182</v>
      </c>
      <c r="CL176" s="167" t="s">
        <v>32</v>
      </c>
      <c r="CM176" s="167" t="n">
        <v>69182</v>
      </c>
      <c r="CN176" s="167" t="n">
        <f aca="false">CN181</f>
        <v>0</v>
      </c>
      <c r="CS176" s="167" t="s">
        <v>31</v>
      </c>
      <c r="CT176" s="167" t="n">
        <f aca="false">CW176</f>
        <v>69182</v>
      </c>
      <c r="CV176" s="167" t="s">
        <v>32</v>
      </c>
      <c r="CW176" s="167" t="n">
        <v>69182</v>
      </c>
      <c r="CX176" s="167" t="n">
        <f aca="false">CX181</f>
        <v>0</v>
      </c>
      <c r="DC176" s="167" t="s">
        <v>31</v>
      </c>
      <c r="DD176" s="167" t="n">
        <f aca="false">DG176</f>
        <v>69182</v>
      </c>
      <c r="DF176" s="167" t="s">
        <v>32</v>
      </c>
      <c r="DG176" s="167" t="n">
        <v>69182</v>
      </c>
      <c r="DH176" s="167" t="n">
        <f aca="false">DH181</f>
        <v>0</v>
      </c>
      <c r="DM176" s="167" t="s">
        <v>31</v>
      </c>
      <c r="DN176" s="167" t="n">
        <f aca="false">DQ176</f>
        <v>69182</v>
      </c>
      <c r="DP176" s="167" t="s">
        <v>32</v>
      </c>
      <c r="DQ176" s="167" t="n">
        <v>69182</v>
      </c>
      <c r="DR176" s="167" t="n">
        <f aca="false">DR181</f>
        <v>0</v>
      </c>
      <c r="DW176" s="167" t="s">
        <v>31</v>
      </c>
      <c r="DX176" s="167" t="n">
        <f aca="false">EA176</f>
        <v>69182</v>
      </c>
      <c r="DZ176" s="167" t="s">
        <v>32</v>
      </c>
      <c r="EA176" s="167" t="n">
        <v>69182</v>
      </c>
      <c r="EB176" s="167" t="n">
        <f aca="false">EB181</f>
        <v>0</v>
      </c>
      <c r="EG176" s="167" t="s">
        <v>31</v>
      </c>
      <c r="EH176" s="167" t="n">
        <f aca="false">EK176</f>
        <v>69182</v>
      </c>
      <c r="EJ176" s="167" t="s">
        <v>32</v>
      </c>
      <c r="EK176" s="167" t="n">
        <v>69182</v>
      </c>
      <c r="EL176" s="167" t="n">
        <f aca="false">EL181</f>
        <v>0</v>
      </c>
      <c r="EQ176" s="167" t="s">
        <v>31</v>
      </c>
      <c r="ER176" s="167" t="n">
        <f aca="false">EU176</f>
        <v>69182</v>
      </c>
      <c r="ET176" s="167" t="s">
        <v>32</v>
      </c>
      <c r="EU176" s="167" t="n">
        <v>69182</v>
      </c>
      <c r="EV176" s="167" t="n">
        <f aca="false">EV181</f>
        <v>0</v>
      </c>
      <c r="FA176" s="167" t="s">
        <v>31</v>
      </c>
      <c r="FB176" s="167" t="n">
        <f aca="false">FE176</f>
        <v>69182</v>
      </c>
      <c r="FD176" s="167" t="s">
        <v>32</v>
      </c>
      <c r="FE176" s="167" t="n">
        <v>69182</v>
      </c>
      <c r="FF176" s="167" t="n">
        <f aca="false">FF181</f>
        <v>0</v>
      </c>
      <c r="FK176" s="167" t="s">
        <v>31</v>
      </c>
      <c r="FL176" s="167" t="n">
        <f aca="false">FO176</f>
        <v>69182</v>
      </c>
      <c r="FN176" s="167" t="s">
        <v>32</v>
      </c>
      <c r="FO176" s="167" t="n">
        <v>69182</v>
      </c>
      <c r="FP176" s="167" t="n">
        <f aca="false">FP181</f>
        <v>0</v>
      </c>
      <c r="FU176" s="167" t="s">
        <v>31</v>
      </c>
      <c r="FV176" s="167" t="n">
        <f aca="false">FY176</f>
        <v>69182</v>
      </c>
      <c r="FX176" s="167" t="s">
        <v>32</v>
      </c>
      <c r="FY176" s="167" t="n">
        <v>69182</v>
      </c>
      <c r="FZ176" s="167" t="n">
        <f aca="false">FZ181</f>
        <v>0</v>
      </c>
      <c r="GE176" s="167" t="s">
        <v>31</v>
      </c>
      <c r="GF176" s="167" t="n">
        <f aca="false">GI176</f>
        <v>69182</v>
      </c>
      <c r="GH176" s="167" t="s">
        <v>32</v>
      </c>
      <c r="GI176" s="167" t="n">
        <v>69182</v>
      </c>
      <c r="GJ176" s="167" t="n">
        <f aca="false">GJ181</f>
        <v>0</v>
      </c>
      <c r="GO176" s="167" t="s">
        <v>31</v>
      </c>
      <c r="GP176" s="167" t="n">
        <f aca="false">GS176</f>
        <v>69182</v>
      </c>
      <c r="GR176" s="167" t="s">
        <v>32</v>
      </c>
      <c r="GS176" s="167" t="n">
        <v>69182</v>
      </c>
      <c r="GT176" s="167" t="n">
        <f aca="false">GT181</f>
        <v>0</v>
      </c>
      <c r="GY176" s="167" t="s">
        <v>31</v>
      </c>
      <c r="GZ176" s="167" t="n">
        <f aca="false">HC176</f>
        <v>69182</v>
      </c>
      <c r="HB176" s="167" t="s">
        <v>32</v>
      </c>
      <c r="HC176" s="167" t="n">
        <v>69182</v>
      </c>
      <c r="HD176" s="167" t="n">
        <f aca="false">HD181</f>
        <v>0</v>
      </c>
      <c r="HI176" s="167" t="s">
        <v>31</v>
      </c>
      <c r="HJ176" s="167" t="n">
        <f aca="false">HM176</f>
        <v>69182</v>
      </c>
      <c r="HL176" s="167" t="s">
        <v>32</v>
      </c>
      <c r="HM176" s="167" t="n">
        <v>69182</v>
      </c>
      <c r="HN176" s="167" t="n">
        <f aca="false">HN181</f>
        <v>0</v>
      </c>
      <c r="HS176" s="167" t="s">
        <v>31</v>
      </c>
      <c r="HT176" s="167" t="n">
        <f aca="false">HW176</f>
        <v>69182</v>
      </c>
      <c r="HV176" s="167" t="s">
        <v>32</v>
      </c>
      <c r="HW176" s="167" t="n">
        <v>69182</v>
      </c>
      <c r="HX176" s="167" t="n">
        <f aca="false">HX181</f>
        <v>0</v>
      </c>
      <c r="IC176" s="167" t="s">
        <v>31</v>
      </c>
      <c r="ID176" s="167" t="n">
        <f aca="false">IG176</f>
        <v>69182</v>
      </c>
      <c r="IF176" s="167" t="s">
        <v>32</v>
      </c>
      <c r="IG176" s="167" t="n">
        <v>69182</v>
      </c>
      <c r="IH176" s="167" t="n">
        <f aca="false">IH181</f>
        <v>0</v>
      </c>
      <c r="IM176" s="167" t="s">
        <v>31</v>
      </c>
      <c r="IN176" s="167" t="n">
        <f aca="false">IQ176</f>
        <v>69182</v>
      </c>
      <c r="IP176" s="167" t="s">
        <v>32</v>
      </c>
      <c r="IQ176" s="167" t="n">
        <v>69182</v>
      </c>
      <c r="IR176" s="167" t="n">
        <f aca="false">IR181</f>
        <v>0</v>
      </c>
      <c r="IW176" s="167" t="s">
        <v>31</v>
      </c>
      <c r="IX176" s="167" t="e">
        <f aca="false">#REF!</f>
        <v>#REF!</v>
      </c>
    </row>
    <row r="177" s="167" customFormat="true" ht="15" hidden="true" customHeight="true" outlineLevel="0" collapsed="false">
      <c r="A177" s="165"/>
      <c r="B177" s="165"/>
      <c r="C177" s="165"/>
      <c r="D177" s="165"/>
      <c r="E177" s="165" t="s">
        <v>33</v>
      </c>
      <c r="F177" s="165" t="n">
        <f aca="false">M177+K177</f>
        <v>0</v>
      </c>
      <c r="G177" s="165"/>
      <c r="H177" s="165" t="s">
        <v>33</v>
      </c>
      <c r="I177" s="165" t="n">
        <v>197255.2</v>
      </c>
      <c r="J177" s="165" t="n">
        <f aca="false">J182+J199</f>
        <v>134426.1</v>
      </c>
      <c r="Q177" s="167" t="s">
        <v>33</v>
      </c>
      <c r="R177" s="167" t="n">
        <f aca="false">X177+W177</f>
        <v>0</v>
      </c>
      <c r="T177" s="167" t="s">
        <v>33</v>
      </c>
      <c r="U177" s="167" t="n">
        <v>197255.2</v>
      </c>
      <c r="V177" s="167" t="n">
        <f aca="false">V182+V199</f>
        <v>0</v>
      </c>
      <c r="AA177" s="167" t="s">
        <v>33</v>
      </c>
      <c r="AB177" s="167" t="n">
        <f aca="false">AH177+AG177</f>
        <v>0</v>
      </c>
      <c r="AD177" s="167" t="s">
        <v>33</v>
      </c>
      <c r="AE177" s="167" t="n">
        <v>197255.2</v>
      </c>
      <c r="AF177" s="167" t="n">
        <f aca="false">AF182+AF199</f>
        <v>0</v>
      </c>
      <c r="AK177" s="167" t="s">
        <v>33</v>
      </c>
      <c r="AL177" s="167" t="n">
        <f aca="false">AR177+AQ177</f>
        <v>0</v>
      </c>
      <c r="AN177" s="167" t="s">
        <v>33</v>
      </c>
      <c r="AO177" s="167" t="n">
        <v>197255.2</v>
      </c>
      <c r="AP177" s="167" t="n">
        <f aca="false">AP182+AP199</f>
        <v>0</v>
      </c>
      <c r="AU177" s="167" t="s">
        <v>33</v>
      </c>
      <c r="AV177" s="167" t="n">
        <f aca="false">BB177+BA177</f>
        <v>0</v>
      </c>
      <c r="AX177" s="167" t="s">
        <v>33</v>
      </c>
      <c r="AY177" s="167" t="n">
        <v>197255.2</v>
      </c>
      <c r="AZ177" s="167" t="n">
        <f aca="false">AZ182+AZ199</f>
        <v>0</v>
      </c>
      <c r="BE177" s="167" t="s">
        <v>33</v>
      </c>
      <c r="BF177" s="167" t="n">
        <f aca="false">BL177+BK177</f>
        <v>0</v>
      </c>
      <c r="BH177" s="167" t="s">
        <v>33</v>
      </c>
      <c r="BI177" s="167" t="n">
        <v>197255.2</v>
      </c>
      <c r="BJ177" s="167" t="n">
        <f aca="false">BJ182+BJ199</f>
        <v>0</v>
      </c>
      <c r="BO177" s="167" t="s">
        <v>33</v>
      </c>
      <c r="BP177" s="167" t="n">
        <f aca="false">BV177+BU177</f>
        <v>0</v>
      </c>
      <c r="BR177" s="167" t="s">
        <v>33</v>
      </c>
      <c r="BS177" s="167" t="n">
        <v>197255.2</v>
      </c>
      <c r="BT177" s="167" t="n">
        <f aca="false">BT182+BT199</f>
        <v>0</v>
      </c>
      <c r="BY177" s="167" t="s">
        <v>33</v>
      </c>
      <c r="BZ177" s="167" t="n">
        <f aca="false">CF177+CE177</f>
        <v>0</v>
      </c>
      <c r="CB177" s="167" t="s">
        <v>33</v>
      </c>
      <c r="CC177" s="167" t="n">
        <v>197255.2</v>
      </c>
      <c r="CD177" s="167" t="n">
        <f aca="false">CD182+CD199</f>
        <v>0</v>
      </c>
      <c r="CI177" s="167" t="s">
        <v>33</v>
      </c>
      <c r="CJ177" s="167" t="n">
        <f aca="false">CP177+CO177</f>
        <v>0</v>
      </c>
      <c r="CL177" s="167" t="s">
        <v>33</v>
      </c>
      <c r="CM177" s="167" t="n">
        <v>197255.2</v>
      </c>
      <c r="CN177" s="167" t="n">
        <f aca="false">CN182+CN199</f>
        <v>0</v>
      </c>
      <c r="CS177" s="167" t="s">
        <v>33</v>
      </c>
      <c r="CT177" s="167" t="n">
        <f aca="false">CZ177+CY177</f>
        <v>0</v>
      </c>
      <c r="CV177" s="167" t="s">
        <v>33</v>
      </c>
      <c r="CW177" s="167" t="n">
        <v>197255.2</v>
      </c>
      <c r="CX177" s="167" t="n">
        <f aca="false">CX182+CX199</f>
        <v>0</v>
      </c>
      <c r="DC177" s="167" t="s">
        <v>33</v>
      </c>
      <c r="DD177" s="167" t="n">
        <f aca="false">DJ177+DI177</f>
        <v>0</v>
      </c>
      <c r="DF177" s="167" t="s">
        <v>33</v>
      </c>
      <c r="DG177" s="167" t="n">
        <v>197255.2</v>
      </c>
      <c r="DH177" s="167" t="n">
        <f aca="false">DH182+DH199</f>
        <v>0</v>
      </c>
      <c r="DM177" s="167" t="s">
        <v>33</v>
      </c>
      <c r="DN177" s="167" t="n">
        <f aca="false">DT177+DS177</f>
        <v>0</v>
      </c>
      <c r="DP177" s="167" t="s">
        <v>33</v>
      </c>
      <c r="DQ177" s="167" t="n">
        <v>197255.2</v>
      </c>
      <c r="DR177" s="167" t="n">
        <f aca="false">DR182+DR199</f>
        <v>0</v>
      </c>
      <c r="DW177" s="167" t="s">
        <v>33</v>
      </c>
      <c r="DX177" s="167" t="n">
        <f aca="false">ED177+EC177</f>
        <v>0</v>
      </c>
      <c r="DZ177" s="167" t="s">
        <v>33</v>
      </c>
      <c r="EA177" s="167" t="n">
        <v>197255.2</v>
      </c>
      <c r="EB177" s="167" t="n">
        <f aca="false">EB182+EB199</f>
        <v>0</v>
      </c>
      <c r="EG177" s="167" t="s">
        <v>33</v>
      </c>
      <c r="EH177" s="167" t="n">
        <f aca="false">EN177+EM177</f>
        <v>0</v>
      </c>
      <c r="EJ177" s="167" t="s">
        <v>33</v>
      </c>
      <c r="EK177" s="167" t="n">
        <v>197255.2</v>
      </c>
      <c r="EL177" s="167" t="n">
        <f aca="false">EL182+EL199</f>
        <v>0</v>
      </c>
      <c r="EQ177" s="167" t="s">
        <v>33</v>
      </c>
      <c r="ER177" s="167" t="n">
        <f aca="false">EX177+EW177</f>
        <v>0</v>
      </c>
      <c r="ET177" s="167" t="s">
        <v>33</v>
      </c>
      <c r="EU177" s="167" t="n">
        <v>197255.2</v>
      </c>
      <c r="EV177" s="167" t="n">
        <f aca="false">EV182+EV199</f>
        <v>0</v>
      </c>
      <c r="FA177" s="167" t="s">
        <v>33</v>
      </c>
      <c r="FB177" s="167" t="n">
        <f aca="false">FH177+FG177</f>
        <v>0</v>
      </c>
      <c r="FD177" s="167" t="s">
        <v>33</v>
      </c>
      <c r="FE177" s="167" t="n">
        <v>197255.2</v>
      </c>
      <c r="FF177" s="167" t="n">
        <f aca="false">FF182+FF199</f>
        <v>0</v>
      </c>
      <c r="FK177" s="167" t="s">
        <v>33</v>
      </c>
      <c r="FL177" s="167" t="n">
        <f aca="false">FR177+FQ177</f>
        <v>0</v>
      </c>
      <c r="FN177" s="167" t="s">
        <v>33</v>
      </c>
      <c r="FO177" s="167" t="n">
        <v>197255.2</v>
      </c>
      <c r="FP177" s="167" t="n">
        <f aca="false">FP182+FP199</f>
        <v>0</v>
      </c>
      <c r="FU177" s="167" t="s">
        <v>33</v>
      </c>
      <c r="FV177" s="167" t="n">
        <f aca="false">GB177+GA177</f>
        <v>0</v>
      </c>
      <c r="FX177" s="167" t="s">
        <v>33</v>
      </c>
      <c r="FY177" s="167" t="n">
        <v>197255.2</v>
      </c>
      <c r="FZ177" s="167" t="n">
        <f aca="false">FZ182+FZ199</f>
        <v>0</v>
      </c>
      <c r="GE177" s="167" t="s">
        <v>33</v>
      </c>
      <c r="GF177" s="167" t="n">
        <f aca="false">GL177+GK177</f>
        <v>0</v>
      </c>
      <c r="GH177" s="167" t="s">
        <v>33</v>
      </c>
      <c r="GI177" s="167" t="n">
        <v>197255.2</v>
      </c>
      <c r="GJ177" s="167" t="n">
        <f aca="false">GJ182+GJ199</f>
        <v>0</v>
      </c>
      <c r="GO177" s="167" t="s">
        <v>33</v>
      </c>
      <c r="GP177" s="167" t="n">
        <f aca="false">GV177+GU177</f>
        <v>0</v>
      </c>
      <c r="GR177" s="167" t="s">
        <v>33</v>
      </c>
      <c r="GS177" s="167" t="n">
        <v>197255.2</v>
      </c>
      <c r="GT177" s="167" t="n">
        <f aca="false">GT182+GT199</f>
        <v>0</v>
      </c>
      <c r="GY177" s="167" t="s">
        <v>33</v>
      </c>
      <c r="GZ177" s="167" t="n">
        <f aca="false">HF177+HE177</f>
        <v>0</v>
      </c>
      <c r="HB177" s="167" t="s">
        <v>33</v>
      </c>
      <c r="HC177" s="167" t="n">
        <v>197255.2</v>
      </c>
      <c r="HD177" s="167" t="n">
        <f aca="false">HD182+HD199</f>
        <v>0</v>
      </c>
      <c r="HI177" s="167" t="s">
        <v>33</v>
      </c>
      <c r="HJ177" s="167" t="n">
        <f aca="false">HP177+HO177</f>
        <v>0</v>
      </c>
      <c r="HL177" s="167" t="s">
        <v>33</v>
      </c>
      <c r="HM177" s="167" t="n">
        <v>197255.2</v>
      </c>
      <c r="HN177" s="167" t="n">
        <f aca="false">HN182+HN199</f>
        <v>0</v>
      </c>
      <c r="HS177" s="167" t="s">
        <v>33</v>
      </c>
      <c r="HT177" s="167" t="n">
        <f aca="false">HZ177+HY177</f>
        <v>0</v>
      </c>
      <c r="HV177" s="167" t="s">
        <v>33</v>
      </c>
      <c r="HW177" s="167" t="n">
        <v>197255.2</v>
      </c>
      <c r="HX177" s="167" t="n">
        <f aca="false">HX182+HX199</f>
        <v>0</v>
      </c>
      <c r="IC177" s="167" t="s">
        <v>33</v>
      </c>
      <c r="ID177" s="167" t="n">
        <f aca="false">IJ177+II177</f>
        <v>0</v>
      </c>
      <c r="IF177" s="167" t="s">
        <v>33</v>
      </c>
      <c r="IG177" s="167" t="n">
        <v>197255.2</v>
      </c>
      <c r="IH177" s="167" t="n">
        <f aca="false">IH182+IH199</f>
        <v>0</v>
      </c>
      <c r="IM177" s="167" t="s">
        <v>33</v>
      </c>
      <c r="IN177" s="167" t="n">
        <f aca="false">IT177+IS177</f>
        <v>0</v>
      </c>
      <c r="IP177" s="167" t="s">
        <v>33</v>
      </c>
      <c r="IQ177" s="167" t="n">
        <v>197255.2</v>
      </c>
      <c r="IR177" s="167" t="n">
        <f aca="false">IR182+IR199</f>
        <v>0</v>
      </c>
      <c r="IW177" s="167" t="s">
        <v>33</v>
      </c>
      <c r="IX177" s="167" t="e">
        <f aca="false">#REF!+#REF!</f>
        <v>#REF!</v>
      </c>
    </row>
    <row r="178" s="167" customFormat="true" ht="33.75" hidden="true" customHeight="true" outlineLevel="0" collapsed="false">
      <c r="A178" s="165"/>
      <c r="B178" s="165"/>
      <c r="C178" s="165"/>
      <c r="D178" s="165"/>
      <c r="E178" s="165"/>
      <c r="F178" s="165"/>
      <c r="G178" s="165"/>
      <c r="H178" s="165" t="s">
        <v>34</v>
      </c>
      <c r="I178" s="165"/>
      <c r="J178" s="165"/>
      <c r="T178" s="167" t="s">
        <v>34</v>
      </c>
      <c r="AD178" s="167" t="s">
        <v>34</v>
      </c>
      <c r="AN178" s="167" t="s">
        <v>34</v>
      </c>
      <c r="AX178" s="167" t="s">
        <v>34</v>
      </c>
      <c r="BH178" s="167" t="s">
        <v>34</v>
      </c>
      <c r="BR178" s="167" t="s">
        <v>34</v>
      </c>
      <c r="CB178" s="167" t="s">
        <v>34</v>
      </c>
      <c r="CL178" s="167" t="s">
        <v>34</v>
      </c>
      <c r="CV178" s="167" t="s">
        <v>34</v>
      </c>
      <c r="DF178" s="167" t="s">
        <v>34</v>
      </c>
      <c r="DP178" s="167" t="s">
        <v>34</v>
      </c>
      <c r="DZ178" s="167" t="s">
        <v>34</v>
      </c>
      <c r="EJ178" s="167" t="s">
        <v>34</v>
      </c>
      <c r="ET178" s="167" t="s">
        <v>34</v>
      </c>
      <c r="FD178" s="167" t="s">
        <v>34</v>
      </c>
      <c r="FN178" s="167" t="s">
        <v>34</v>
      </c>
      <c r="FX178" s="167" t="s">
        <v>34</v>
      </c>
      <c r="GH178" s="167" t="s">
        <v>34</v>
      </c>
      <c r="GR178" s="167" t="s">
        <v>34</v>
      </c>
      <c r="HB178" s="167" t="s">
        <v>34</v>
      </c>
      <c r="HL178" s="167" t="s">
        <v>34</v>
      </c>
      <c r="HV178" s="167" t="s">
        <v>34</v>
      </c>
      <c r="IF178" s="167" t="s">
        <v>34</v>
      </c>
      <c r="IP178" s="167" t="s">
        <v>34</v>
      </c>
    </row>
    <row r="179" s="177" customFormat="true" ht="28.5" hidden="false" customHeight="true" outlineLevel="0" collapsed="false">
      <c r="A179" s="44" t="n">
        <v>1</v>
      </c>
      <c r="B179" s="34" t="s">
        <v>166</v>
      </c>
      <c r="C179" s="34" t="s">
        <v>28</v>
      </c>
      <c r="D179" s="27" t="s">
        <v>36</v>
      </c>
      <c r="E179" s="168" t="s">
        <v>27</v>
      </c>
      <c r="F179" s="169" t="s">
        <v>28</v>
      </c>
      <c r="G179" s="64" t="s">
        <v>28</v>
      </c>
      <c r="H179" s="170" t="s">
        <v>29</v>
      </c>
      <c r="I179" s="171" t="n">
        <f aca="false">K179+M179</f>
        <v>473709.3</v>
      </c>
      <c r="J179" s="76" t="n">
        <f aca="false">L179+N179</f>
        <v>265889.5</v>
      </c>
      <c r="K179" s="172" t="n">
        <f aca="false">K182+K181</f>
        <v>18117.2</v>
      </c>
      <c r="L179" s="172" t="n">
        <f aca="false">L182+L181</f>
        <v>8000.6</v>
      </c>
      <c r="M179" s="173" t="n">
        <f aca="false">M182+M181</f>
        <v>455592.1</v>
      </c>
      <c r="N179" s="173" t="n">
        <f aca="false">N182+N181</f>
        <v>257888.9</v>
      </c>
      <c r="O179" s="172" t="n">
        <f aca="false">O182+O181</f>
        <v>0</v>
      </c>
      <c r="P179" s="174"/>
      <c r="Q179" s="175"/>
      <c r="R179" s="176"/>
      <c r="S179" s="176"/>
      <c r="T179" s="176"/>
      <c r="U179" s="176"/>
      <c r="V179" s="176"/>
      <c r="W179" s="176"/>
      <c r="X179" s="176"/>
      <c r="Y179" s="176"/>
      <c r="Z179" s="176"/>
      <c r="AA179" s="176"/>
      <c r="AB179" s="176"/>
      <c r="AC179" s="176"/>
      <c r="AD179" s="176"/>
      <c r="AE179" s="176"/>
      <c r="AF179" s="176"/>
      <c r="AG179" s="176"/>
      <c r="AH179" s="176"/>
      <c r="AI179" s="176"/>
      <c r="AJ179" s="176"/>
      <c r="AK179" s="176"/>
      <c r="AL179" s="176"/>
      <c r="AM179" s="176"/>
      <c r="AN179" s="176"/>
      <c r="AO179" s="176"/>
      <c r="AP179" s="176"/>
      <c r="AQ179" s="176"/>
      <c r="AR179" s="176"/>
      <c r="AS179" s="176"/>
      <c r="AT179" s="176"/>
      <c r="AU179" s="176"/>
      <c r="AV179" s="176"/>
      <c r="AW179" s="176"/>
      <c r="AX179" s="176"/>
      <c r="AY179" s="176"/>
      <c r="AZ179" s="176"/>
      <c r="BA179" s="176"/>
      <c r="BB179" s="176"/>
      <c r="BC179" s="176"/>
      <c r="BD179" s="176"/>
      <c r="BE179" s="176"/>
      <c r="BF179" s="176"/>
      <c r="BG179" s="176"/>
      <c r="BH179" s="176"/>
      <c r="BI179" s="176"/>
      <c r="BJ179" s="176"/>
      <c r="BK179" s="176"/>
      <c r="BL179" s="176"/>
    </row>
    <row r="180" s="177" customFormat="true" ht="17.25" hidden="false" customHeight="true" outlineLevel="0" collapsed="false">
      <c r="A180" s="44"/>
      <c r="B180" s="34"/>
      <c r="C180" s="34"/>
      <c r="D180" s="27"/>
      <c r="E180" s="168"/>
      <c r="F180" s="169"/>
      <c r="G180" s="64"/>
      <c r="H180" s="170" t="s">
        <v>30</v>
      </c>
      <c r="I180" s="171"/>
      <c r="J180" s="76"/>
      <c r="K180" s="172" t="e">
        <f aca="false">#N/A</f>
        <v>#N/A</v>
      </c>
      <c r="L180" s="172" t="e">
        <f aca="false">#N/A</f>
        <v>#N/A</v>
      </c>
      <c r="M180" s="173" t="e">
        <f aca="false">#N/A</f>
        <v>#N/A</v>
      </c>
      <c r="N180" s="173" t="e">
        <f aca="false">#N/A</f>
        <v>#N/A</v>
      </c>
      <c r="O180" s="172" t="e">
        <f aca="false">#N/A</f>
        <v>#N/A</v>
      </c>
      <c r="P180" s="174"/>
      <c r="Q180" s="178"/>
      <c r="R180" s="176"/>
      <c r="S180" s="176"/>
      <c r="T180" s="176"/>
      <c r="U180" s="176"/>
      <c r="V180" s="176"/>
      <c r="W180" s="176"/>
      <c r="X180" s="176"/>
      <c r="Y180" s="176"/>
      <c r="Z180" s="176"/>
      <c r="AA180" s="176"/>
      <c r="AB180" s="176"/>
      <c r="AC180" s="176"/>
      <c r="AD180" s="176"/>
      <c r="AE180" s="176"/>
      <c r="AF180" s="176"/>
      <c r="AG180" s="176"/>
      <c r="AH180" s="176"/>
      <c r="AI180" s="176"/>
      <c r="AJ180" s="176"/>
      <c r="AK180" s="176"/>
      <c r="AL180" s="176"/>
      <c r="AM180" s="176"/>
      <c r="AN180" s="176"/>
      <c r="AO180" s="176"/>
      <c r="AP180" s="176"/>
      <c r="AQ180" s="176"/>
      <c r="AR180" s="176"/>
      <c r="AS180" s="176"/>
      <c r="AT180" s="176"/>
      <c r="AU180" s="176"/>
      <c r="AV180" s="176"/>
      <c r="AW180" s="176"/>
      <c r="AX180" s="176"/>
      <c r="AY180" s="176"/>
      <c r="AZ180" s="176"/>
      <c r="BA180" s="176"/>
      <c r="BB180" s="176"/>
      <c r="BC180" s="176"/>
      <c r="BD180" s="176"/>
      <c r="BE180" s="176"/>
      <c r="BF180" s="176"/>
      <c r="BG180" s="176"/>
      <c r="BH180" s="176"/>
      <c r="BI180" s="176"/>
      <c r="BJ180" s="176"/>
      <c r="BK180" s="176"/>
      <c r="BL180" s="176"/>
    </row>
    <row r="181" s="177" customFormat="true" ht="30.75" hidden="false" customHeight="true" outlineLevel="0" collapsed="false">
      <c r="A181" s="44"/>
      <c r="B181" s="34"/>
      <c r="C181" s="34"/>
      <c r="D181" s="27"/>
      <c r="E181" s="168" t="s">
        <v>31</v>
      </c>
      <c r="F181" s="169" t="n">
        <f aca="false">I176</f>
        <v>69182</v>
      </c>
      <c r="G181" s="64"/>
      <c r="H181" s="179" t="s">
        <v>32</v>
      </c>
      <c r="I181" s="80" t="n">
        <f aca="false">K181+M181</f>
        <v>192186.4</v>
      </c>
      <c r="J181" s="81" t="n">
        <f aca="false">L181+N181</f>
        <v>131463.4</v>
      </c>
      <c r="K181" s="180" t="n">
        <f aca="false">K186</f>
        <v>8718.6</v>
      </c>
      <c r="L181" s="180" t="n">
        <f aca="false">L186</f>
        <v>3919.9</v>
      </c>
      <c r="M181" s="181" t="n">
        <f aca="false">M186</f>
        <v>183467.8</v>
      </c>
      <c r="N181" s="181" t="n">
        <f aca="false">N186</f>
        <v>127543.5</v>
      </c>
      <c r="O181" s="180"/>
      <c r="P181" s="174"/>
      <c r="Q181" s="178"/>
      <c r="R181" s="176"/>
      <c r="S181" s="176"/>
      <c r="T181" s="176"/>
      <c r="U181" s="176"/>
      <c r="V181" s="176"/>
      <c r="W181" s="176"/>
      <c r="X181" s="176"/>
      <c r="Y181" s="176"/>
      <c r="Z181" s="176"/>
      <c r="AA181" s="176"/>
      <c r="AB181" s="176"/>
      <c r="AC181" s="176"/>
      <c r="AD181" s="176"/>
      <c r="AE181" s="176"/>
      <c r="AF181" s="176"/>
      <c r="AG181" s="176"/>
      <c r="AH181" s="176"/>
      <c r="AI181" s="176"/>
      <c r="AJ181" s="176"/>
      <c r="AK181" s="176"/>
      <c r="AL181" s="176"/>
      <c r="AM181" s="176"/>
      <c r="AN181" s="176"/>
      <c r="AO181" s="176"/>
      <c r="AP181" s="176"/>
      <c r="AQ181" s="176"/>
      <c r="AR181" s="176"/>
      <c r="AS181" s="176"/>
      <c r="AT181" s="176"/>
      <c r="AU181" s="176"/>
      <c r="AV181" s="176"/>
      <c r="AW181" s="176"/>
      <c r="AX181" s="176"/>
      <c r="AY181" s="176"/>
      <c r="AZ181" s="176"/>
      <c r="BA181" s="176"/>
      <c r="BB181" s="176"/>
      <c r="BC181" s="176"/>
      <c r="BD181" s="176"/>
      <c r="BE181" s="176"/>
      <c r="BF181" s="176"/>
      <c r="BG181" s="176"/>
      <c r="BH181" s="176"/>
      <c r="BI181" s="176"/>
      <c r="BJ181" s="176"/>
      <c r="BK181" s="176"/>
      <c r="BL181" s="176"/>
    </row>
    <row r="182" s="177" customFormat="true" ht="19.5" hidden="false" customHeight="true" outlineLevel="0" collapsed="false">
      <c r="A182" s="44"/>
      <c r="B182" s="34"/>
      <c r="C182" s="34"/>
      <c r="D182" s="27"/>
      <c r="E182" s="168" t="s">
        <v>33</v>
      </c>
      <c r="F182" s="169" t="n">
        <f aca="false">K182+M182</f>
        <v>281522.9</v>
      </c>
      <c r="G182" s="64"/>
      <c r="H182" s="179" t="s">
        <v>33</v>
      </c>
      <c r="I182" s="80" t="n">
        <f aca="false">K182+M182</f>
        <v>281522.9</v>
      </c>
      <c r="J182" s="81" t="n">
        <f aca="false">L182+N182</f>
        <v>134426.1</v>
      </c>
      <c r="K182" s="180" t="n">
        <f aca="false">K187+K193</f>
        <v>9398.6</v>
      </c>
      <c r="L182" s="180" t="n">
        <f aca="false">L187+L193</f>
        <v>4080.7</v>
      </c>
      <c r="M182" s="181" t="n">
        <f aca="false">M187+M188+M193</f>
        <v>272124.3</v>
      </c>
      <c r="N182" s="181" t="n">
        <f aca="false">N187+N188+N193</f>
        <v>130345.4</v>
      </c>
      <c r="O182" s="180"/>
      <c r="P182" s="174"/>
      <c r="Q182" s="182"/>
      <c r="R182" s="176"/>
      <c r="S182" s="176"/>
      <c r="T182" s="176"/>
      <c r="U182" s="176"/>
      <c r="V182" s="176"/>
      <c r="W182" s="176"/>
      <c r="X182" s="176"/>
      <c r="Y182" s="176"/>
      <c r="Z182" s="176"/>
      <c r="AA182" s="176"/>
      <c r="AB182" s="176"/>
      <c r="AC182" s="176"/>
      <c r="AD182" s="176"/>
      <c r="AE182" s="176"/>
      <c r="AF182" s="176"/>
      <c r="AG182" s="176"/>
      <c r="AH182" s="176"/>
      <c r="AI182" s="176"/>
      <c r="AJ182" s="176"/>
      <c r="AK182" s="176"/>
      <c r="AL182" s="176"/>
      <c r="AM182" s="176"/>
      <c r="AN182" s="176"/>
      <c r="AO182" s="176"/>
      <c r="AP182" s="176"/>
      <c r="AQ182" s="176"/>
      <c r="AR182" s="176"/>
      <c r="AS182" s="176"/>
      <c r="AT182" s="176"/>
      <c r="AU182" s="176"/>
      <c r="AV182" s="176"/>
      <c r="AW182" s="176"/>
      <c r="AX182" s="176"/>
      <c r="AY182" s="176"/>
      <c r="AZ182" s="176"/>
      <c r="BA182" s="176"/>
      <c r="BB182" s="176"/>
      <c r="BC182" s="176"/>
      <c r="BD182" s="176"/>
      <c r="BE182" s="176"/>
      <c r="BF182" s="176"/>
      <c r="BG182" s="176"/>
      <c r="BH182" s="176"/>
      <c r="BI182" s="176"/>
      <c r="BJ182" s="176"/>
      <c r="BK182" s="176"/>
      <c r="BL182" s="176"/>
    </row>
    <row r="183" s="177" customFormat="true" ht="15.75" hidden="false" customHeight="true" outlineLevel="0" collapsed="false">
      <c r="A183" s="44"/>
      <c r="B183" s="34"/>
      <c r="C183" s="34"/>
      <c r="D183" s="27"/>
      <c r="E183" s="168"/>
      <c r="F183" s="169"/>
      <c r="G183" s="64"/>
      <c r="H183" s="179" t="s">
        <v>34</v>
      </c>
      <c r="I183" s="80" t="n">
        <f aca="false">K183+M183</f>
        <v>0</v>
      </c>
      <c r="J183" s="81" t="n">
        <f aca="false">L183+N183</f>
        <v>0</v>
      </c>
      <c r="K183" s="180"/>
      <c r="L183" s="180"/>
      <c r="M183" s="181"/>
      <c r="N183" s="181"/>
      <c r="O183" s="180"/>
      <c r="P183" s="174"/>
      <c r="Q183" s="182"/>
      <c r="R183" s="176"/>
      <c r="S183" s="176"/>
      <c r="T183" s="176"/>
      <c r="U183" s="176"/>
      <c r="V183" s="176"/>
      <c r="W183" s="176"/>
      <c r="X183" s="176"/>
      <c r="Y183" s="176"/>
      <c r="Z183" s="176"/>
      <c r="AA183" s="176"/>
      <c r="AB183" s="176"/>
      <c r="AC183" s="176"/>
      <c r="AD183" s="176"/>
      <c r="AE183" s="176"/>
      <c r="AF183" s="176"/>
      <c r="AG183" s="176"/>
      <c r="AH183" s="176"/>
      <c r="AI183" s="176"/>
      <c r="AJ183" s="176"/>
      <c r="AK183" s="176"/>
      <c r="AL183" s="176"/>
      <c r="AM183" s="176"/>
      <c r="AN183" s="176"/>
      <c r="AO183" s="176"/>
      <c r="AP183" s="176"/>
      <c r="AQ183" s="176"/>
      <c r="AR183" s="176"/>
      <c r="AS183" s="176"/>
      <c r="AT183" s="176"/>
      <c r="AU183" s="176"/>
      <c r="AV183" s="176"/>
      <c r="AW183" s="176"/>
      <c r="AX183" s="176"/>
      <c r="AY183" s="176"/>
      <c r="AZ183" s="176"/>
      <c r="BA183" s="176"/>
      <c r="BB183" s="176"/>
      <c r="BC183" s="176"/>
      <c r="BD183" s="176"/>
      <c r="BE183" s="176"/>
      <c r="BF183" s="176"/>
      <c r="BG183" s="176"/>
      <c r="BH183" s="176"/>
      <c r="BI183" s="176"/>
      <c r="BJ183" s="176"/>
      <c r="BK183" s="176"/>
      <c r="BL183" s="176"/>
    </row>
    <row r="184" s="185" customFormat="true" ht="43.5" hidden="false" customHeight="true" outlineLevel="0" collapsed="false">
      <c r="A184" s="44" t="s">
        <v>37</v>
      </c>
      <c r="B184" s="20" t="s">
        <v>167</v>
      </c>
      <c r="C184" s="20" t="s">
        <v>25</v>
      </c>
      <c r="D184" s="20" t="s">
        <v>168</v>
      </c>
      <c r="E184" s="57" t="s">
        <v>27</v>
      </c>
      <c r="F184" s="57" t="s">
        <v>48</v>
      </c>
      <c r="G184" s="58" t="s">
        <v>169</v>
      </c>
      <c r="H184" s="47" t="s">
        <v>29</v>
      </c>
      <c r="I184" s="48" t="n">
        <f aca="false">K184+M184</f>
        <v>466170.6</v>
      </c>
      <c r="J184" s="84" t="n">
        <f aca="false">L184+N184</f>
        <v>262926.8</v>
      </c>
      <c r="K184" s="183" t="n">
        <f aca="false">K187+K186</f>
        <v>17437.2</v>
      </c>
      <c r="L184" s="183" t="n">
        <f aca="false">L187+L186</f>
        <v>7839.8</v>
      </c>
      <c r="M184" s="151" t="n">
        <f aca="false">M187+M186+M188</f>
        <v>448733.4</v>
      </c>
      <c r="N184" s="151" t="n">
        <f aca="false">N187+N186+N188</f>
        <v>255087</v>
      </c>
      <c r="O184" s="183" t="n">
        <v>0</v>
      </c>
      <c r="P184" s="184"/>
      <c r="Q184" s="43"/>
      <c r="R184" s="147"/>
      <c r="S184" s="147"/>
      <c r="T184" s="147"/>
      <c r="U184" s="147"/>
      <c r="V184" s="147"/>
      <c r="W184" s="147"/>
      <c r="X184" s="147"/>
      <c r="Y184" s="147"/>
      <c r="Z184" s="147"/>
      <c r="AA184" s="147"/>
      <c r="AB184" s="147"/>
      <c r="AC184" s="147"/>
      <c r="AD184" s="147"/>
      <c r="AE184" s="147"/>
      <c r="AF184" s="147"/>
      <c r="AG184" s="147"/>
      <c r="AH184" s="147"/>
      <c r="AI184" s="147"/>
      <c r="AJ184" s="147"/>
      <c r="AK184" s="147"/>
      <c r="AL184" s="147"/>
      <c r="AM184" s="147"/>
      <c r="AN184" s="147"/>
      <c r="AO184" s="147"/>
      <c r="AP184" s="147"/>
      <c r="AQ184" s="147"/>
      <c r="AR184" s="147"/>
      <c r="AS184" s="147"/>
      <c r="AT184" s="147"/>
      <c r="AU184" s="147"/>
      <c r="AV184" s="147"/>
      <c r="AW184" s="147"/>
      <c r="AX184" s="147"/>
      <c r="AY184" s="147"/>
      <c r="AZ184" s="147"/>
      <c r="BA184" s="147"/>
      <c r="BB184" s="147"/>
      <c r="BC184" s="147"/>
      <c r="BD184" s="147"/>
      <c r="BE184" s="147"/>
      <c r="BF184" s="147"/>
      <c r="BG184" s="147"/>
      <c r="BH184" s="147"/>
      <c r="BI184" s="147"/>
      <c r="BJ184" s="147"/>
      <c r="BK184" s="147"/>
      <c r="BL184" s="147"/>
    </row>
    <row r="185" s="185" customFormat="true" ht="15.75" hidden="false" customHeight="false" outlineLevel="0" collapsed="false">
      <c r="A185" s="44"/>
      <c r="B185" s="20"/>
      <c r="C185" s="20"/>
      <c r="D185" s="20"/>
      <c r="E185" s="57"/>
      <c r="F185" s="57"/>
      <c r="G185" s="58"/>
      <c r="H185" s="47" t="s">
        <v>30</v>
      </c>
      <c r="I185" s="48"/>
      <c r="J185" s="84"/>
      <c r="K185" s="183"/>
      <c r="L185" s="183"/>
      <c r="M185" s="151"/>
      <c r="N185" s="151"/>
      <c r="O185" s="183"/>
      <c r="P185" s="184"/>
      <c r="Q185" s="43"/>
      <c r="R185" s="147"/>
      <c r="S185" s="147"/>
      <c r="T185" s="147"/>
      <c r="U185" s="147"/>
      <c r="V185" s="147"/>
      <c r="W185" s="147"/>
      <c r="X185" s="147"/>
      <c r="Y185" s="147"/>
      <c r="Z185" s="147"/>
      <c r="AA185" s="147"/>
      <c r="AB185" s="147"/>
      <c r="AC185" s="147"/>
      <c r="AD185" s="147"/>
      <c r="AE185" s="147"/>
      <c r="AF185" s="147"/>
      <c r="AG185" s="147"/>
      <c r="AH185" s="147"/>
      <c r="AI185" s="147"/>
      <c r="AJ185" s="147"/>
      <c r="AK185" s="147"/>
      <c r="AL185" s="147"/>
      <c r="AM185" s="147"/>
      <c r="AN185" s="147"/>
      <c r="AO185" s="147"/>
      <c r="AP185" s="147"/>
      <c r="AQ185" s="147"/>
      <c r="AR185" s="147"/>
      <c r="AS185" s="147"/>
      <c r="AT185" s="147"/>
      <c r="AU185" s="147"/>
      <c r="AV185" s="147"/>
      <c r="AW185" s="147"/>
      <c r="AX185" s="147"/>
      <c r="AY185" s="147"/>
      <c r="AZ185" s="147"/>
      <c r="BA185" s="147"/>
      <c r="BB185" s="147"/>
      <c r="BC185" s="147"/>
      <c r="BD185" s="147"/>
      <c r="BE185" s="147"/>
      <c r="BF185" s="147"/>
      <c r="BG185" s="147"/>
      <c r="BH185" s="147"/>
      <c r="BI185" s="147"/>
      <c r="BJ185" s="147"/>
      <c r="BK185" s="147"/>
      <c r="BL185" s="147"/>
    </row>
    <row r="186" s="185" customFormat="true" ht="51" hidden="false" customHeight="true" outlineLevel="0" collapsed="false">
      <c r="A186" s="44"/>
      <c r="B186" s="20"/>
      <c r="C186" s="20"/>
      <c r="D186" s="20"/>
      <c r="E186" s="57" t="s">
        <v>31</v>
      </c>
      <c r="F186" s="57"/>
      <c r="G186" s="58"/>
      <c r="H186" s="53" t="s">
        <v>32</v>
      </c>
      <c r="I186" s="80" t="n">
        <f aca="false">K186+M186</f>
        <v>192186.4</v>
      </c>
      <c r="J186" s="81" t="n">
        <f aca="false">L186+N186</f>
        <v>131463.4</v>
      </c>
      <c r="K186" s="183" t="n">
        <v>8718.6</v>
      </c>
      <c r="L186" s="183" t="n">
        <v>3919.9</v>
      </c>
      <c r="M186" s="151" t="n">
        <v>183467.8</v>
      </c>
      <c r="N186" s="151" t="n">
        <v>127543.5</v>
      </c>
      <c r="O186" s="183" t="n">
        <v>0</v>
      </c>
      <c r="P186" s="184"/>
      <c r="Q186" s="43"/>
      <c r="R186" s="147"/>
      <c r="S186" s="147"/>
      <c r="T186" s="147"/>
      <c r="U186" s="147"/>
      <c r="V186" s="147"/>
      <c r="W186" s="147"/>
      <c r="X186" s="147"/>
      <c r="Y186" s="147"/>
      <c r="Z186" s="147"/>
      <c r="AA186" s="147"/>
      <c r="AB186" s="147"/>
      <c r="AC186" s="147"/>
      <c r="AD186" s="147"/>
      <c r="AE186" s="147"/>
      <c r="AF186" s="147"/>
      <c r="AG186" s="147"/>
      <c r="AH186" s="147"/>
      <c r="AI186" s="147"/>
      <c r="AJ186" s="147"/>
      <c r="AK186" s="147"/>
      <c r="AL186" s="147"/>
      <c r="AM186" s="147"/>
      <c r="AN186" s="147"/>
      <c r="AO186" s="147"/>
      <c r="AP186" s="147"/>
      <c r="AQ186" s="147"/>
      <c r="AR186" s="147"/>
      <c r="AS186" s="147"/>
      <c r="AT186" s="147"/>
      <c r="AU186" s="147"/>
      <c r="AV186" s="147"/>
      <c r="AW186" s="147"/>
      <c r="AX186" s="147"/>
      <c r="AY186" s="147"/>
      <c r="AZ186" s="147"/>
      <c r="BA186" s="147"/>
      <c r="BB186" s="147"/>
      <c r="BC186" s="147"/>
      <c r="BD186" s="147"/>
      <c r="BE186" s="147"/>
      <c r="BF186" s="147"/>
      <c r="BG186" s="147"/>
      <c r="BH186" s="147"/>
      <c r="BI186" s="147"/>
      <c r="BJ186" s="147"/>
      <c r="BK186" s="147"/>
      <c r="BL186" s="147"/>
    </row>
    <row r="187" s="185" customFormat="true" ht="15" hidden="false" customHeight="true" outlineLevel="0" collapsed="false">
      <c r="A187" s="44"/>
      <c r="B187" s="20"/>
      <c r="C187" s="20"/>
      <c r="D187" s="20"/>
      <c r="E187" s="57" t="s">
        <v>33</v>
      </c>
      <c r="F187" s="57"/>
      <c r="G187" s="58"/>
      <c r="H187" s="53" t="s">
        <v>33</v>
      </c>
      <c r="I187" s="80" t="n">
        <f aca="false">K187+M187+M188</f>
        <v>273984.2</v>
      </c>
      <c r="J187" s="81" t="n">
        <f aca="false">L187+N187</f>
        <v>131463.4</v>
      </c>
      <c r="K187" s="183" t="n">
        <v>8718.6</v>
      </c>
      <c r="L187" s="183" t="n">
        <v>3919.9</v>
      </c>
      <c r="M187" s="151" t="n">
        <v>183467.8</v>
      </c>
      <c r="N187" s="151" t="n">
        <v>127543.5</v>
      </c>
      <c r="O187" s="183" t="n">
        <v>0</v>
      </c>
      <c r="P187" s="184"/>
      <c r="Q187" s="149"/>
      <c r="R187" s="147"/>
      <c r="S187" s="147"/>
      <c r="T187" s="147"/>
      <c r="U187" s="147"/>
      <c r="V187" s="147"/>
      <c r="W187" s="147"/>
      <c r="X187" s="147"/>
      <c r="Y187" s="147"/>
      <c r="Z187" s="147"/>
      <c r="AA187" s="147"/>
      <c r="AB187" s="147"/>
      <c r="AC187" s="147"/>
      <c r="AD187" s="147"/>
      <c r="AE187" s="147"/>
      <c r="AF187" s="147"/>
      <c r="AG187" s="147"/>
      <c r="AH187" s="147"/>
      <c r="AI187" s="147"/>
      <c r="AJ187" s="147"/>
      <c r="AK187" s="147"/>
      <c r="AL187" s="147"/>
      <c r="AM187" s="147"/>
      <c r="AN187" s="147"/>
      <c r="AO187" s="147"/>
      <c r="AP187" s="147"/>
      <c r="AQ187" s="147"/>
      <c r="AR187" s="147"/>
      <c r="AS187" s="147"/>
      <c r="AT187" s="147"/>
      <c r="AU187" s="147"/>
      <c r="AV187" s="147"/>
      <c r="AW187" s="147"/>
      <c r="AX187" s="147"/>
      <c r="AY187" s="147"/>
      <c r="AZ187" s="147"/>
      <c r="BA187" s="147"/>
      <c r="BB187" s="147"/>
      <c r="BC187" s="147"/>
      <c r="BD187" s="147"/>
      <c r="BE187" s="147"/>
      <c r="BF187" s="147"/>
      <c r="BG187" s="147"/>
      <c r="BH187" s="147"/>
      <c r="BI187" s="147"/>
      <c r="BJ187" s="147"/>
      <c r="BK187" s="147"/>
      <c r="BL187" s="147"/>
    </row>
    <row r="188" s="185" customFormat="true" ht="23.25" hidden="false" customHeight="true" outlineLevel="0" collapsed="false">
      <c r="A188" s="44"/>
      <c r="B188" s="20"/>
      <c r="C188" s="20"/>
      <c r="D188" s="20"/>
      <c r="E188" s="57"/>
      <c r="F188" s="57"/>
      <c r="G188" s="58"/>
      <c r="H188" s="53" t="s">
        <v>34</v>
      </c>
      <c r="I188" s="80"/>
      <c r="J188" s="81"/>
      <c r="K188" s="183"/>
      <c r="L188" s="183"/>
      <c r="M188" s="151" t="n">
        <v>81797.8</v>
      </c>
      <c r="N188" s="151"/>
      <c r="O188" s="183"/>
      <c r="P188" s="184"/>
      <c r="Q188" s="149"/>
      <c r="R188" s="147"/>
      <c r="S188" s="147"/>
      <c r="T188" s="147"/>
      <c r="U188" s="147"/>
      <c r="V188" s="147"/>
      <c r="W188" s="147"/>
      <c r="X188" s="147"/>
      <c r="Y188" s="147"/>
      <c r="Z188" s="147"/>
      <c r="AA188" s="147"/>
      <c r="AB188" s="147"/>
      <c r="AC188" s="147"/>
      <c r="AD188" s="147"/>
      <c r="AE188" s="147"/>
      <c r="AF188" s="147"/>
      <c r="AG188" s="147"/>
      <c r="AH188" s="147"/>
      <c r="AI188" s="147"/>
      <c r="AJ188" s="147"/>
      <c r="AK188" s="147"/>
      <c r="AL188" s="147"/>
      <c r="AM188" s="147"/>
      <c r="AN188" s="147"/>
      <c r="AO188" s="147"/>
      <c r="AP188" s="147"/>
      <c r="AQ188" s="147"/>
      <c r="AR188" s="147"/>
      <c r="AS188" s="147"/>
      <c r="AT188" s="147"/>
      <c r="AU188" s="147"/>
      <c r="AV188" s="147"/>
      <c r="AW188" s="147"/>
      <c r="AX188" s="147"/>
      <c r="AY188" s="147"/>
      <c r="AZ188" s="147"/>
      <c r="BA188" s="147"/>
      <c r="BB188" s="147"/>
      <c r="BC188" s="147"/>
      <c r="BD188" s="147"/>
      <c r="BE188" s="147"/>
      <c r="BF188" s="147"/>
      <c r="BG188" s="147"/>
      <c r="BH188" s="147"/>
      <c r="BI188" s="147"/>
      <c r="BJ188" s="147"/>
      <c r="BK188" s="147"/>
      <c r="BL188" s="147"/>
    </row>
    <row r="189" s="147" customFormat="true" ht="181.5" hidden="false" customHeight="true" outlineLevel="0" collapsed="false">
      <c r="A189" s="60" t="s">
        <v>42</v>
      </c>
      <c r="B189" s="82" t="s">
        <v>170</v>
      </c>
      <c r="C189" s="20" t="s">
        <v>25</v>
      </c>
      <c r="D189" s="20" t="s">
        <v>168</v>
      </c>
      <c r="E189" s="20" t="s">
        <v>28</v>
      </c>
      <c r="F189" s="61" t="n">
        <v>46022</v>
      </c>
      <c r="G189" s="27" t="s">
        <v>171</v>
      </c>
      <c r="H189" s="20" t="s">
        <v>28</v>
      </c>
      <c r="I189" s="62" t="s">
        <v>28</v>
      </c>
      <c r="J189" s="62" t="s">
        <v>28</v>
      </c>
      <c r="K189" s="156"/>
      <c r="L189" s="156"/>
      <c r="M189" s="157"/>
      <c r="N189" s="157"/>
      <c r="O189" s="158"/>
      <c r="P189" s="159"/>
      <c r="Q189" s="149"/>
    </row>
    <row r="190" s="147" customFormat="true" ht="117" hidden="false" customHeight="true" outlineLevel="0" collapsed="false">
      <c r="A190" s="60" t="s">
        <v>172</v>
      </c>
      <c r="B190" s="21" t="s">
        <v>173</v>
      </c>
      <c r="C190" s="20" t="s">
        <v>174</v>
      </c>
      <c r="D190" s="20" t="s">
        <v>175</v>
      </c>
      <c r="E190" s="20" t="s">
        <v>28</v>
      </c>
      <c r="F190" s="20" t="s">
        <v>176</v>
      </c>
      <c r="G190" s="27" t="s">
        <v>177</v>
      </c>
      <c r="H190" s="20" t="s">
        <v>28</v>
      </c>
      <c r="I190" s="62" t="s">
        <v>28</v>
      </c>
      <c r="J190" s="62" t="s">
        <v>28</v>
      </c>
      <c r="K190" s="156"/>
      <c r="L190" s="156"/>
      <c r="M190" s="157"/>
      <c r="N190" s="157"/>
      <c r="O190" s="158"/>
      <c r="P190" s="159"/>
      <c r="Q190" s="149"/>
    </row>
    <row r="191" s="147" customFormat="true" ht="68.25" hidden="false" customHeight="true" outlineLevel="0" collapsed="false">
      <c r="A191" s="60" t="s">
        <v>178</v>
      </c>
      <c r="B191" s="20" t="s">
        <v>179</v>
      </c>
      <c r="C191" s="20" t="s">
        <v>25</v>
      </c>
      <c r="D191" s="20" t="s">
        <v>168</v>
      </c>
      <c r="E191" s="20"/>
      <c r="F191" s="61" t="n">
        <v>46022</v>
      </c>
      <c r="G191" s="20" t="s">
        <v>180</v>
      </c>
      <c r="H191" s="33" t="s">
        <v>29</v>
      </c>
      <c r="I191" s="109" t="n">
        <f aca="false">I193</f>
        <v>7538.7</v>
      </c>
      <c r="J191" s="110" t="n">
        <f aca="false">J193</f>
        <v>2962.7</v>
      </c>
      <c r="K191" s="156"/>
      <c r="L191" s="156"/>
      <c r="M191" s="157"/>
      <c r="N191" s="157"/>
      <c r="O191" s="158"/>
      <c r="P191" s="159"/>
      <c r="Q191" s="149"/>
    </row>
    <row r="192" s="147" customFormat="true" ht="56.25" hidden="false" customHeight="true" outlineLevel="0" collapsed="false">
      <c r="A192" s="60"/>
      <c r="B192" s="20"/>
      <c r="C192" s="20"/>
      <c r="D192" s="20"/>
      <c r="E192" s="20"/>
      <c r="F192" s="61"/>
      <c r="G192" s="20"/>
      <c r="H192" s="20" t="s">
        <v>32</v>
      </c>
      <c r="I192" s="62" t="n">
        <v>0</v>
      </c>
      <c r="J192" s="62" t="n">
        <v>0</v>
      </c>
      <c r="K192" s="156"/>
      <c r="L192" s="156"/>
      <c r="M192" s="157"/>
      <c r="N192" s="157"/>
      <c r="O192" s="158"/>
      <c r="P192" s="159"/>
      <c r="Q192" s="149"/>
    </row>
    <row r="193" s="147" customFormat="true" ht="32.25" hidden="false" customHeight="true" outlineLevel="0" collapsed="false">
      <c r="A193" s="60"/>
      <c r="B193" s="20"/>
      <c r="C193" s="20"/>
      <c r="D193" s="20"/>
      <c r="E193" s="20"/>
      <c r="F193" s="61"/>
      <c r="G193" s="20"/>
      <c r="H193" s="20" t="s">
        <v>33</v>
      </c>
      <c r="I193" s="62" t="n">
        <f aca="false">K193+M193</f>
        <v>7538.7</v>
      </c>
      <c r="J193" s="92" t="n">
        <f aca="false">L193+N193</f>
        <v>2962.7</v>
      </c>
      <c r="K193" s="156" t="n">
        <v>680</v>
      </c>
      <c r="L193" s="156" t="n">
        <v>160.8</v>
      </c>
      <c r="M193" s="157" t="n">
        <v>6858.7</v>
      </c>
      <c r="N193" s="157" t="n">
        <v>2801.9</v>
      </c>
      <c r="O193" s="158"/>
      <c r="P193" s="159"/>
      <c r="Q193" s="149"/>
    </row>
    <row r="194" s="147" customFormat="true" ht="26.25" hidden="false" customHeight="true" outlineLevel="0" collapsed="false">
      <c r="A194" s="60"/>
      <c r="B194" s="20"/>
      <c r="C194" s="20"/>
      <c r="D194" s="20"/>
      <c r="E194" s="20"/>
      <c r="F194" s="61"/>
      <c r="G194" s="20"/>
      <c r="H194" s="20"/>
      <c r="I194" s="62"/>
      <c r="J194" s="92"/>
      <c r="K194" s="156"/>
      <c r="L194" s="156"/>
      <c r="M194" s="157"/>
      <c r="N194" s="157"/>
      <c r="O194" s="158"/>
      <c r="P194" s="159"/>
      <c r="Q194" s="149"/>
    </row>
    <row r="195" s="147" customFormat="true" ht="147" hidden="false" customHeight="true" outlineLevel="0" collapsed="false">
      <c r="A195" s="60" t="s">
        <v>181</v>
      </c>
      <c r="B195" s="82" t="s">
        <v>182</v>
      </c>
      <c r="C195" s="20" t="s">
        <v>25</v>
      </c>
      <c r="D195" s="20" t="s">
        <v>168</v>
      </c>
      <c r="E195" s="20"/>
      <c r="F195" s="61" t="n">
        <v>46022</v>
      </c>
      <c r="G195" s="27"/>
      <c r="H195" s="20" t="s">
        <v>28</v>
      </c>
      <c r="I195" s="62" t="s">
        <v>28</v>
      </c>
      <c r="J195" s="20" t="s">
        <v>28</v>
      </c>
      <c r="K195" s="156"/>
      <c r="L195" s="156"/>
      <c r="M195" s="157"/>
      <c r="N195" s="157"/>
      <c r="O195" s="158"/>
      <c r="P195" s="159"/>
      <c r="Q195" s="149"/>
    </row>
    <row r="196" s="147" customFormat="true" ht="126" hidden="false" customHeight="true" outlineLevel="0" collapsed="false">
      <c r="A196" s="60" t="s">
        <v>183</v>
      </c>
      <c r="B196" s="82" t="s">
        <v>184</v>
      </c>
      <c r="C196" s="20" t="s">
        <v>174</v>
      </c>
      <c r="D196" s="20" t="s">
        <v>168</v>
      </c>
      <c r="E196" s="20"/>
      <c r="F196" s="20" t="s">
        <v>176</v>
      </c>
      <c r="G196" s="27" t="s">
        <v>185</v>
      </c>
      <c r="H196" s="20" t="s">
        <v>28</v>
      </c>
      <c r="I196" s="62" t="s">
        <v>28</v>
      </c>
      <c r="J196" s="20" t="s">
        <v>28</v>
      </c>
      <c r="K196" s="156"/>
      <c r="L196" s="156"/>
      <c r="M196" s="157"/>
      <c r="N196" s="157"/>
      <c r="O196" s="158"/>
      <c r="P196" s="159"/>
      <c r="Q196" s="149"/>
    </row>
    <row r="197" s="188" customFormat="true" ht="15" hidden="false" customHeight="true" outlineLevel="0" collapsed="false">
      <c r="A197" s="44" t="s">
        <v>186</v>
      </c>
      <c r="B197" s="33" t="s">
        <v>187</v>
      </c>
      <c r="C197" s="20" t="s">
        <v>28</v>
      </c>
      <c r="D197" s="20" t="s">
        <v>94</v>
      </c>
      <c r="E197" s="45" t="s">
        <v>27</v>
      </c>
      <c r="F197" s="83" t="s">
        <v>28</v>
      </c>
      <c r="G197" s="64" t="s">
        <v>28</v>
      </c>
      <c r="H197" s="47" t="s">
        <v>29</v>
      </c>
      <c r="I197" s="48" t="n">
        <f aca="false">M197</f>
        <v>62996</v>
      </c>
      <c r="J197" s="84" t="n">
        <f aca="false">N197</f>
        <v>10137.6</v>
      </c>
      <c r="K197" s="186"/>
      <c r="L197" s="186"/>
      <c r="M197" s="151" t="n">
        <f aca="false">M200</f>
        <v>62996</v>
      </c>
      <c r="N197" s="151" t="n">
        <f aca="false">N200</f>
        <v>10137.6</v>
      </c>
      <c r="O197" s="186" t="n">
        <f aca="false">O200</f>
        <v>0</v>
      </c>
      <c r="P197" s="187"/>
      <c r="Q197" s="43"/>
      <c r="R197" s="147"/>
      <c r="S197" s="147"/>
      <c r="T197" s="147"/>
      <c r="U197" s="147"/>
      <c r="V197" s="147"/>
      <c r="W197" s="147"/>
      <c r="X197" s="147"/>
      <c r="Y197" s="147"/>
      <c r="Z197" s="147"/>
      <c r="AA197" s="147"/>
      <c r="AB197" s="147"/>
      <c r="AC197" s="147"/>
      <c r="AD197" s="147"/>
      <c r="AE197" s="147"/>
      <c r="AF197" s="147"/>
      <c r="AG197" s="147"/>
      <c r="AH197" s="147"/>
      <c r="AI197" s="147"/>
      <c r="AJ197" s="147"/>
      <c r="AK197" s="147"/>
      <c r="AL197" s="147"/>
      <c r="AM197" s="147"/>
      <c r="AN197" s="147"/>
      <c r="AO197" s="147"/>
      <c r="AP197" s="147"/>
      <c r="AQ197" s="147"/>
      <c r="AR197" s="147"/>
      <c r="AS197" s="147"/>
      <c r="AT197" s="147"/>
      <c r="AU197" s="147"/>
      <c r="AV197" s="147"/>
      <c r="AW197" s="147"/>
      <c r="AX197" s="147"/>
      <c r="AY197" s="147"/>
      <c r="AZ197" s="147"/>
      <c r="BA197" s="147"/>
      <c r="BB197" s="147"/>
      <c r="BC197" s="147"/>
      <c r="BD197" s="147"/>
      <c r="BE197" s="147"/>
      <c r="BF197" s="147"/>
      <c r="BG197" s="147"/>
      <c r="BH197" s="147"/>
      <c r="BI197" s="147"/>
      <c r="BJ197" s="147"/>
      <c r="BK197" s="147"/>
      <c r="BL197" s="147"/>
    </row>
    <row r="198" s="188" customFormat="true" ht="15.75" hidden="false" customHeight="false" outlineLevel="0" collapsed="false">
      <c r="A198" s="44"/>
      <c r="B198" s="33"/>
      <c r="C198" s="20"/>
      <c r="D198" s="20"/>
      <c r="E198" s="45"/>
      <c r="F198" s="83"/>
      <c r="G198" s="64"/>
      <c r="H198" s="47" t="s">
        <v>30</v>
      </c>
      <c r="I198" s="48"/>
      <c r="J198" s="84"/>
      <c r="K198" s="186"/>
      <c r="L198" s="186"/>
      <c r="M198" s="151"/>
      <c r="N198" s="151"/>
      <c r="O198" s="186"/>
      <c r="P198" s="187"/>
      <c r="Q198" s="43"/>
      <c r="R198" s="147"/>
      <c r="S198" s="147"/>
      <c r="T198" s="147"/>
      <c r="U198" s="147"/>
      <c r="V198" s="147"/>
      <c r="W198" s="147"/>
      <c r="X198" s="147"/>
      <c r="Y198" s="147"/>
      <c r="Z198" s="147"/>
      <c r="AA198" s="147"/>
      <c r="AB198" s="147"/>
      <c r="AC198" s="147"/>
      <c r="AD198" s="147"/>
      <c r="AE198" s="147"/>
      <c r="AF198" s="147"/>
      <c r="AG198" s="147"/>
      <c r="AH198" s="147"/>
      <c r="AI198" s="147"/>
      <c r="AJ198" s="147"/>
      <c r="AK198" s="147"/>
      <c r="AL198" s="147"/>
      <c r="AM198" s="147"/>
      <c r="AN198" s="147"/>
      <c r="AO198" s="147"/>
      <c r="AP198" s="147"/>
      <c r="AQ198" s="147"/>
      <c r="AR198" s="147"/>
      <c r="AS198" s="147"/>
      <c r="AT198" s="147"/>
      <c r="AU198" s="147"/>
      <c r="AV198" s="147"/>
      <c r="AW198" s="147"/>
      <c r="AX198" s="147"/>
      <c r="AY198" s="147"/>
      <c r="AZ198" s="147"/>
      <c r="BA198" s="147"/>
      <c r="BB198" s="147"/>
      <c r="BC198" s="147"/>
      <c r="BD198" s="147"/>
      <c r="BE198" s="147"/>
      <c r="BF198" s="147"/>
      <c r="BG198" s="147"/>
      <c r="BH198" s="147"/>
      <c r="BI198" s="147"/>
      <c r="BJ198" s="147"/>
      <c r="BK198" s="147"/>
      <c r="BL198" s="147"/>
    </row>
    <row r="199" s="188" customFormat="true" ht="15" hidden="false" customHeight="true" outlineLevel="0" collapsed="false">
      <c r="A199" s="44"/>
      <c r="B199" s="33"/>
      <c r="C199" s="20"/>
      <c r="D199" s="20"/>
      <c r="E199" s="45" t="s">
        <v>31</v>
      </c>
      <c r="F199" s="83"/>
      <c r="G199" s="64"/>
      <c r="H199" s="47" t="s">
        <v>32</v>
      </c>
      <c r="I199" s="48"/>
      <c r="J199" s="84"/>
      <c r="K199" s="186"/>
      <c r="L199" s="186"/>
      <c r="M199" s="151"/>
      <c r="N199" s="151"/>
      <c r="O199" s="186"/>
      <c r="P199" s="187"/>
      <c r="Q199" s="43"/>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row>
    <row r="200" s="188" customFormat="true" ht="15" hidden="false" customHeight="true" outlineLevel="0" collapsed="false">
      <c r="A200" s="44"/>
      <c r="B200" s="33"/>
      <c r="C200" s="20"/>
      <c r="D200" s="20"/>
      <c r="E200" s="45" t="s">
        <v>33</v>
      </c>
      <c r="F200" s="83" t="n">
        <v>47453</v>
      </c>
      <c r="G200" s="64"/>
      <c r="H200" s="53" t="s">
        <v>33</v>
      </c>
      <c r="I200" s="54" t="n">
        <f aca="false">M200</f>
        <v>62996</v>
      </c>
      <c r="J200" s="85" t="n">
        <f aca="false">N200</f>
        <v>10137.6</v>
      </c>
      <c r="K200" s="186"/>
      <c r="L200" s="186"/>
      <c r="M200" s="151" t="n">
        <f aca="false">M209</f>
        <v>62996</v>
      </c>
      <c r="N200" s="151" t="n">
        <f aca="false">N209</f>
        <v>10137.6</v>
      </c>
      <c r="O200" s="186" t="n">
        <v>0</v>
      </c>
      <c r="P200" s="187"/>
      <c r="Q200" s="43"/>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row>
    <row r="201" s="188" customFormat="true" ht="15.75" hidden="false" customHeight="true" outlineLevel="0" collapsed="false">
      <c r="A201" s="44"/>
      <c r="B201" s="33"/>
      <c r="C201" s="20"/>
      <c r="D201" s="20"/>
      <c r="E201" s="45"/>
      <c r="F201" s="83"/>
      <c r="G201" s="64"/>
      <c r="H201" s="53" t="s">
        <v>34</v>
      </c>
      <c r="I201" s="54"/>
      <c r="J201" s="85"/>
      <c r="K201" s="186"/>
      <c r="L201" s="186"/>
      <c r="M201" s="151"/>
      <c r="N201" s="151"/>
      <c r="O201" s="186"/>
      <c r="P201" s="187"/>
      <c r="Q201" s="43"/>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row>
    <row r="202" s="185" customFormat="true" ht="15" hidden="false" customHeight="true" outlineLevel="0" collapsed="false">
      <c r="A202" s="189" t="s">
        <v>45</v>
      </c>
      <c r="B202" s="20" t="s">
        <v>188</v>
      </c>
      <c r="C202" s="20" t="s">
        <v>25</v>
      </c>
      <c r="D202" s="20" t="s">
        <v>123</v>
      </c>
      <c r="E202" s="45" t="s">
        <v>27</v>
      </c>
      <c r="F202" s="83" t="n">
        <v>46022</v>
      </c>
      <c r="G202" s="190" t="s">
        <v>189</v>
      </c>
      <c r="H202" s="191" t="s">
        <v>29</v>
      </c>
      <c r="I202" s="171" t="n">
        <v>0</v>
      </c>
      <c r="J202" s="76" t="n">
        <v>0</v>
      </c>
      <c r="K202" s="192"/>
      <c r="L202" s="192"/>
      <c r="M202" s="151"/>
      <c r="N202" s="151"/>
      <c r="O202" s="183"/>
      <c r="P202" s="183"/>
      <c r="Q202" s="193"/>
      <c r="R202" s="43"/>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row>
    <row r="203" s="185" customFormat="true" ht="15.75" hidden="false" customHeight="false" outlineLevel="0" collapsed="false">
      <c r="A203" s="189"/>
      <c r="B203" s="20"/>
      <c r="C203" s="20"/>
      <c r="D203" s="20"/>
      <c r="E203" s="45"/>
      <c r="F203" s="83"/>
      <c r="G203" s="190"/>
      <c r="H203" s="191" t="s">
        <v>30</v>
      </c>
      <c r="I203" s="171"/>
      <c r="J203" s="76"/>
      <c r="K203" s="192"/>
      <c r="L203" s="192"/>
      <c r="M203" s="151"/>
      <c r="N203" s="151"/>
      <c r="O203" s="183"/>
      <c r="P203" s="184"/>
      <c r="Q203" s="43"/>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row>
    <row r="204" s="185" customFormat="true" ht="15" hidden="false" customHeight="true" outlineLevel="0" collapsed="false">
      <c r="A204" s="189"/>
      <c r="B204" s="20"/>
      <c r="C204" s="20"/>
      <c r="D204" s="20"/>
      <c r="E204" s="45" t="s">
        <v>31</v>
      </c>
      <c r="F204" s="83"/>
      <c r="G204" s="190"/>
      <c r="H204" s="191" t="s">
        <v>32</v>
      </c>
      <c r="I204" s="171"/>
      <c r="J204" s="76"/>
      <c r="K204" s="192"/>
      <c r="L204" s="192"/>
      <c r="M204" s="151"/>
      <c r="N204" s="151"/>
      <c r="O204" s="183"/>
      <c r="P204" s="184"/>
      <c r="Q204" s="43"/>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row>
    <row r="205" s="185" customFormat="true" ht="15" hidden="false" customHeight="true" outlineLevel="0" collapsed="false">
      <c r="A205" s="189"/>
      <c r="B205" s="20"/>
      <c r="C205" s="20"/>
      <c r="D205" s="20"/>
      <c r="E205" s="45" t="s">
        <v>33</v>
      </c>
      <c r="F205" s="83"/>
      <c r="G205" s="190"/>
      <c r="H205" s="53" t="s">
        <v>33</v>
      </c>
      <c r="I205" s="80" t="n">
        <v>0</v>
      </c>
      <c r="J205" s="98" t="n">
        <v>0</v>
      </c>
      <c r="K205" s="183"/>
      <c r="L205" s="183"/>
      <c r="M205" s="151"/>
      <c r="N205" s="151"/>
      <c r="O205" s="183"/>
      <c r="P205" s="184"/>
      <c r="Q205" s="149"/>
      <c r="R205" s="147"/>
      <c r="S205" s="147"/>
      <c r="T205" s="147"/>
      <c r="U205" s="147"/>
      <c r="V205" s="147"/>
      <c r="W205" s="147"/>
      <c r="X205" s="147"/>
      <c r="Y205" s="147"/>
      <c r="Z205" s="147"/>
      <c r="AA205" s="147"/>
      <c r="AB205" s="147"/>
      <c r="AC205" s="147"/>
      <c r="AD205" s="147"/>
      <c r="AE205" s="147"/>
      <c r="AF205" s="147"/>
      <c r="AG205" s="147"/>
      <c r="AH205" s="147"/>
      <c r="AI205" s="147"/>
      <c r="AJ205" s="147"/>
      <c r="AK205" s="147"/>
      <c r="AL205" s="147"/>
      <c r="AM205" s="147"/>
      <c r="AN205" s="147"/>
      <c r="AO205" s="147"/>
      <c r="AP205" s="147"/>
      <c r="AQ205" s="147"/>
      <c r="AR205" s="147"/>
      <c r="AS205" s="147"/>
      <c r="AT205" s="147"/>
      <c r="AU205" s="147"/>
      <c r="AV205" s="147"/>
      <c r="AW205" s="147"/>
      <c r="AX205" s="147"/>
      <c r="AY205" s="147"/>
      <c r="AZ205" s="147"/>
      <c r="BA205" s="147"/>
      <c r="BB205" s="147"/>
      <c r="BC205" s="147"/>
      <c r="BD205" s="147"/>
      <c r="BE205" s="147"/>
      <c r="BF205" s="147"/>
      <c r="BG205" s="147"/>
      <c r="BH205" s="147"/>
      <c r="BI205" s="147"/>
      <c r="BJ205" s="147"/>
      <c r="BK205" s="147"/>
      <c r="BL205" s="147"/>
    </row>
    <row r="206" s="185" customFormat="true" ht="84" hidden="false" customHeight="true" outlineLevel="0" collapsed="false">
      <c r="A206" s="189"/>
      <c r="B206" s="20"/>
      <c r="C206" s="20"/>
      <c r="D206" s="20"/>
      <c r="E206" s="45"/>
      <c r="F206" s="83"/>
      <c r="G206" s="190"/>
      <c r="H206" s="53" t="s">
        <v>34</v>
      </c>
      <c r="I206" s="80"/>
      <c r="J206" s="98"/>
      <c r="K206" s="183"/>
      <c r="L206" s="183"/>
      <c r="M206" s="151"/>
      <c r="N206" s="151"/>
      <c r="O206" s="183"/>
      <c r="P206" s="184"/>
      <c r="Q206" s="149"/>
      <c r="R206" s="147"/>
      <c r="S206" s="147"/>
      <c r="T206" s="147"/>
      <c r="U206" s="147"/>
      <c r="V206" s="147"/>
      <c r="W206" s="147"/>
      <c r="X206" s="147"/>
      <c r="Y206" s="147"/>
      <c r="Z206" s="147"/>
      <c r="AA206" s="147"/>
      <c r="AB206" s="147"/>
      <c r="AC206" s="147"/>
      <c r="AD206" s="147"/>
      <c r="AE206" s="147"/>
      <c r="AF206" s="147"/>
      <c r="AG206" s="147"/>
      <c r="AH206" s="147"/>
      <c r="AI206" s="147"/>
      <c r="AJ206" s="147"/>
      <c r="AK206" s="147"/>
      <c r="AL206" s="147"/>
      <c r="AM206" s="147"/>
      <c r="AN206" s="147"/>
      <c r="AO206" s="147"/>
      <c r="AP206" s="147"/>
      <c r="AQ206" s="147"/>
      <c r="AR206" s="147"/>
      <c r="AS206" s="147"/>
      <c r="AT206" s="147"/>
      <c r="AU206" s="147"/>
      <c r="AV206" s="147"/>
      <c r="AW206" s="147"/>
      <c r="AX206" s="147"/>
      <c r="AY206" s="147"/>
      <c r="AZ206" s="147"/>
      <c r="BA206" s="147"/>
      <c r="BB206" s="147"/>
      <c r="BC206" s="147"/>
      <c r="BD206" s="147"/>
      <c r="BE206" s="147"/>
      <c r="BF206" s="147"/>
      <c r="BG206" s="147"/>
      <c r="BH206" s="147"/>
      <c r="BI206" s="147"/>
      <c r="BJ206" s="147"/>
      <c r="BK206" s="147"/>
      <c r="BL206" s="147"/>
    </row>
    <row r="207" s="147" customFormat="true" ht="145.5" hidden="false" customHeight="true" outlineLevel="0" collapsed="false">
      <c r="A207" s="60" t="s">
        <v>51</v>
      </c>
      <c r="B207" s="82" t="s">
        <v>190</v>
      </c>
      <c r="C207" s="20" t="s">
        <v>39</v>
      </c>
      <c r="D207" s="20" t="s">
        <v>123</v>
      </c>
      <c r="E207" s="20" t="s">
        <v>28</v>
      </c>
      <c r="F207" s="61" t="n">
        <v>45778</v>
      </c>
      <c r="G207" s="194" t="s">
        <v>191</v>
      </c>
      <c r="H207" s="20" t="s">
        <v>28</v>
      </c>
      <c r="I207" s="62" t="s">
        <v>28</v>
      </c>
      <c r="J207" s="62" t="s">
        <v>28</v>
      </c>
      <c r="K207" s="156"/>
      <c r="L207" s="156"/>
      <c r="M207" s="157"/>
      <c r="N207" s="157"/>
      <c r="O207" s="158"/>
      <c r="P207" s="159"/>
      <c r="Q207" s="149"/>
    </row>
    <row r="208" s="147" customFormat="true" ht="126.75" hidden="false" customHeight="true" outlineLevel="0" collapsed="false">
      <c r="A208" s="60" t="s">
        <v>192</v>
      </c>
      <c r="B208" s="82" t="s">
        <v>193</v>
      </c>
      <c r="C208" s="82" t="s">
        <v>25</v>
      </c>
      <c r="D208" s="82" t="s">
        <v>123</v>
      </c>
      <c r="E208" s="82" t="s">
        <v>28</v>
      </c>
      <c r="F208" s="162" t="n">
        <v>46022</v>
      </c>
      <c r="G208" s="21"/>
      <c r="H208" s="20" t="s">
        <v>28</v>
      </c>
      <c r="I208" s="62" t="s">
        <v>28</v>
      </c>
      <c r="J208" s="62" t="s">
        <v>28</v>
      </c>
      <c r="K208" s="156"/>
      <c r="L208" s="156"/>
      <c r="M208" s="157"/>
      <c r="N208" s="157"/>
      <c r="O208" s="158"/>
      <c r="P208" s="159"/>
      <c r="Q208" s="149"/>
    </row>
    <row r="209" s="185" customFormat="true" ht="15" hidden="false" customHeight="true" outlineLevel="0" collapsed="false">
      <c r="A209" s="44" t="s">
        <v>194</v>
      </c>
      <c r="B209" s="20" t="s">
        <v>195</v>
      </c>
      <c r="C209" s="20" t="s">
        <v>25</v>
      </c>
      <c r="D209" s="20" t="s">
        <v>94</v>
      </c>
      <c r="E209" s="45" t="s">
        <v>27</v>
      </c>
      <c r="F209" s="83" t="n">
        <v>46022</v>
      </c>
      <c r="G209" s="58" t="s">
        <v>196</v>
      </c>
      <c r="H209" s="47" t="s">
        <v>29</v>
      </c>
      <c r="I209" s="48" t="n">
        <f aca="false">M209</f>
        <v>62996</v>
      </c>
      <c r="J209" s="84" t="n">
        <f aca="false">N209</f>
        <v>10137.6</v>
      </c>
      <c r="K209" s="183"/>
      <c r="L209" s="183"/>
      <c r="M209" s="151" t="n">
        <f aca="false">M212</f>
        <v>62996</v>
      </c>
      <c r="N209" s="151" t="n">
        <f aca="false">N212</f>
        <v>10137.6</v>
      </c>
      <c r="O209" s="183" t="n">
        <f aca="false">O212</f>
        <v>0</v>
      </c>
      <c r="P209" s="184"/>
      <c r="Q209" s="149"/>
      <c r="R209" s="147"/>
      <c r="S209" s="147"/>
      <c r="T209" s="147"/>
      <c r="U209" s="147"/>
      <c r="V209" s="147"/>
      <c r="W209" s="147"/>
      <c r="X209" s="147"/>
      <c r="Y209" s="147"/>
      <c r="Z209" s="147"/>
      <c r="AA209" s="147"/>
      <c r="AB209" s="147"/>
      <c r="AC209" s="147"/>
      <c r="AD209" s="147"/>
      <c r="AE209" s="147"/>
      <c r="AF209" s="147"/>
      <c r="AG209" s="147"/>
      <c r="AH209" s="147"/>
      <c r="AI209" s="147"/>
      <c r="AJ209" s="147"/>
      <c r="AK209" s="147"/>
      <c r="AL209" s="147"/>
      <c r="AM209" s="147"/>
      <c r="AN209" s="147"/>
      <c r="AO209" s="147"/>
      <c r="AP209" s="147"/>
      <c r="AQ209" s="147"/>
      <c r="AR209" s="147"/>
      <c r="AS209" s="147"/>
      <c r="AT209" s="147"/>
      <c r="AU209" s="147"/>
      <c r="AV209" s="147"/>
      <c r="AW209" s="147"/>
      <c r="AX209" s="147"/>
      <c r="AY209" s="147"/>
      <c r="AZ209" s="147"/>
      <c r="BA209" s="147"/>
      <c r="BB209" s="147"/>
      <c r="BC209" s="147"/>
      <c r="BD209" s="147"/>
      <c r="BE209" s="147"/>
      <c r="BF209" s="147"/>
      <c r="BG209" s="147"/>
      <c r="BH209" s="147"/>
      <c r="BI209" s="147"/>
      <c r="BJ209" s="147"/>
      <c r="BK209" s="147"/>
      <c r="BL209" s="147"/>
    </row>
    <row r="210" s="185" customFormat="true" ht="15.75" hidden="false" customHeight="false" outlineLevel="0" collapsed="false">
      <c r="A210" s="44"/>
      <c r="B210" s="20"/>
      <c r="C210" s="20"/>
      <c r="D210" s="20"/>
      <c r="E210" s="45"/>
      <c r="F210" s="83"/>
      <c r="G210" s="58"/>
      <c r="H210" s="47" t="s">
        <v>30</v>
      </c>
      <c r="I210" s="48"/>
      <c r="J210" s="84"/>
      <c r="K210" s="183"/>
      <c r="L210" s="183"/>
      <c r="M210" s="151"/>
      <c r="N210" s="151"/>
      <c r="O210" s="183"/>
      <c r="P210" s="184"/>
      <c r="Q210" s="36"/>
      <c r="R210" s="147"/>
      <c r="S210" s="147"/>
      <c r="T210" s="147"/>
      <c r="U210" s="147"/>
      <c r="V210" s="147"/>
      <c r="W210" s="147"/>
      <c r="X210" s="147"/>
      <c r="Y210" s="147"/>
      <c r="Z210" s="147"/>
      <c r="AA210" s="147"/>
      <c r="AB210" s="147"/>
      <c r="AC210" s="147"/>
      <c r="AD210" s="147"/>
      <c r="AE210" s="147"/>
      <c r="AF210" s="147"/>
      <c r="AG210" s="147"/>
      <c r="AH210" s="147"/>
      <c r="AI210" s="147"/>
      <c r="AJ210" s="147"/>
      <c r="AK210" s="147"/>
      <c r="AL210" s="147"/>
      <c r="AM210" s="147"/>
      <c r="AN210" s="147"/>
      <c r="AO210" s="147"/>
      <c r="AP210" s="147"/>
      <c r="AQ210" s="147"/>
      <c r="AR210" s="147"/>
      <c r="AS210" s="147"/>
      <c r="AT210" s="147"/>
      <c r="AU210" s="147"/>
      <c r="AV210" s="147"/>
      <c r="AW210" s="147"/>
      <c r="AX210" s="147"/>
      <c r="AY210" s="147"/>
      <c r="AZ210" s="147"/>
      <c r="BA210" s="147"/>
      <c r="BB210" s="147"/>
      <c r="BC210" s="147"/>
      <c r="BD210" s="147"/>
      <c r="BE210" s="147"/>
      <c r="BF210" s="147"/>
      <c r="BG210" s="147"/>
      <c r="BH210" s="147"/>
      <c r="BI210" s="147"/>
      <c r="BJ210" s="147"/>
      <c r="BK210" s="147"/>
      <c r="BL210" s="147"/>
    </row>
    <row r="211" s="185" customFormat="true" ht="62.25" hidden="false" customHeight="true" outlineLevel="0" collapsed="false">
      <c r="A211" s="44"/>
      <c r="B211" s="20"/>
      <c r="C211" s="20"/>
      <c r="D211" s="20"/>
      <c r="E211" s="45" t="s">
        <v>31</v>
      </c>
      <c r="F211" s="83"/>
      <c r="G211" s="58"/>
      <c r="H211" s="47" t="s">
        <v>32</v>
      </c>
      <c r="I211" s="48"/>
      <c r="J211" s="84"/>
      <c r="K211" s="183"/>
      <c r="L211" s="183"/>
      <c r="M211" s="151"/>
      <c r="N211" s="151"/>
      <c r="O211" s="183"/>
      <c r="P211" s="184"/>
      <c r="Q211" s="43"/>
      <c r="R211" s="147"/>
      <c r="S211" s="147"/>
      <c r="T211" s="147"/>
      <c r="U211" s="147"/>
      <c r="V211" s="147"/>
      <c r="W211" s="147"/>
      <c r="X211" s="147"/>
      <c r="Y211" s="147"/>
      <c r="Z211" s="147"/>
      <c r="AA211" s="147"/>
      <c r="AB211" s="147"/>
      <c r="AC211" s="147"/>
      <c r="AD211" s="147"/>
      <c r="AE211" s="147"/>
      <c r="AF211" s="147"/>
      <c r="AG211" s="147"/>
      <c r="AH211" s="147"/>
      <c r="AI211" s="147"/>
      <c r="AJ211" s="147"/>
      <c r="AK211" s="147"/>
      <c r="AL211" s="147"/>
      <c r="AM211" s="147"/>
      <c r="AN211" s="147"/>
      <c r="AO211" s="147"/>
      <c r="AP211" s="147"/>
      <c r="AQ211" s="147"/>
      <c r="AR211" s="147"/>
      <c r="AS211" s="147"/>
      <c r="AT211" s="147"/>
      <c r="AU211" s="147"/>
      <c r="AV211" s="147"/>
      <c r="AW211" s="147"/>
      <c r="AX211" s="147"/>
      <c r="AY211" s="147"/>
      <c r="AZ211" s="147"/>
      <c r="BA211" s="147"/>
      <c r="BB211" s="147"/>
      <c r="BC211" s="147"/>
      <c r="BD211" s="147"/>
      <c r="BE211" s="147"/>
      <c r="BF211" s="147"/>
      <c r="BG211" s="147"/>
      <c r="BH211" s="147"/>
      <c r="BI211" s="147"/>
      <c r="BJ211" s="147"/>
      <c r="BK211" s="147"/>
      <c r="BL211" s="147"/>
    </row>
    <row r="212" s="185" customFormat="true" ht="60" hidden="false" customHeight="true" outlineLevel="0" collapsed="false">
      <c r="A212" s="44"/>
      <c r="B212" s="20"/>
      <c r="C212" s="20"/>
      <c r="D212" s="20"/>
      <c r="E212" s="45" t="s">
        <v>33</v>
      </c>
      <c r="F212" s="83" t="n">
        <f aca="false">F200</f>
        <v>47453</v>
      </c>
      <c r="G212" s="58"/>
      <c r="H212" s="53" t="s">
        <v>33</v>
      </c>
      <c r="I212" s="54" t="n">
        <f aca="false">M212</f>
        <v>62996</v>
      </c>
      <c r="J212" s="85" t="n">
        <f aca="false">N212</f>
        <v>10137.6</v>
      </c>
      <c r="K212" s="183"/>
      <c r="L212" s="183"/>
      <c r="M212" s="151" t="n">
        <v>62996</v>
      </c>
      <c r="N212" s="151" t="n">
        <v>10137.6</v>
      </c>
      <c r="O212" s="183" t="n">
        <v>0</v>
      </c>
      <c r="P212" s="184"/>
      <c r="Q212" s="43"/>
      <c r="R212" s="147"/>
      <c r="S212" s="147"/>
      <c r="T212" s="147"/>
      <c r="U212" s="147"/>
      <c r="V212" s="147"/>
      <c r="W212" s="147"/>
      <c r="X212" s="147"/>
      <c r="Y212" s="147"/>
      <c r="Z212" s="147"/>
      <c r="AA212" s="147"/>
      <c r="AB212" s="147"/>
      <c r="AC212" s="147"/>
      <c r="AD212" s="147"/>
      <c r="AE212" s="147"/>
      <c r="AF212" s="147"/>
      <c r="AG212" s="147"/>
      <c r="AH212" s="147"/>
      <c r="AI212" s="147"/>
      <c r="AJ212" s="147"/>
      <c r="AK212" s="147"/>
      <c r="AL212" s="147"/>
      <c r="AM212" s="147"/>
      <c r="AN212" s="147"/>
      <c r="AO212" s="147"/>
      <c r="AP212" s="147"/>
      <c r="AQ212" s="147"/>
      <c r="AR212" s="147"/>
      <c r="AS212" s="147"/>
      <c r="AT212" s="147"/>
      <c r="AU212" s="147"/>
      <c r="AV212" s="147"/>
      <c r="AW212" s="147"/>
      <c r="AX212" s="147"/>
      <c r="AY212" s="147"/>
      <c r="AZ212" s="147"/>
      <c r="BA212" s="147"/>
      <c r="BB212" s="147"/>
      <c r="BC212" s="147"/>
      <c r="BD212" s="147"/>
      <c r="BE212" s="147"/>
      <c r="BF212" s="147"/>
      <c r="BG212" s="147"/>
      <c r="BH212" s="147"/>
      <c r="BI212" s="147"/>
      <c r="BJ212" s="147"/>
      <c r="BK212" s="147"/>
      <c r="BL212" s="147"/>
    </row>
    <row r="213" s="185" customFormat="true" ht="38.25" hidden="false" customHeight="true" outlineLevel="0" collapsed="false">
      <c r="A213" s="44"/>
      <c r="B213" s="20"/>
      <c r="C213" s="20"/>
      <c r="D213" s="20"/>
      <c r="E213" s="45"/>
      <c r="F213" s="83"/>
      <c r="G213" s="58"/>
      <c r="H213" s="53" t="s">
        <v>34</v>
      </c>
      <c r="I213" s="54"/>
      <c r="J213" s="85"/>
      <c r="K213" s="183"/>
      <c r="L213" s="183"/>
      <c r="M213" s="151"/>
      <c r="N213" s="151"/>
      <c r="O213" s="183"/>
      <c r="P213" s="184"/>
      <c r="Q213" s="43"/>
      <c r="R213" s="147"/>
      <c r="S213" s="147"/>
      <c r="T213" s="147"/>
      <c r="U213" s="147"/>
      <c r="V213" s="147"/>
      <c r="W213" s="147"/>
      <c r="X213" s="147"/>
      <c r="Y213" s="147"/>
      <c r="Z213" s="147"/>
      <c r="AA213" s="147"/>
      <c r="AB213" s="147"/>
      <c r="AC213" s="147"/>
      <c r="AD213" s="147"/>
      <c r="AE213" s="147"/>
      <c r="AF213" s="147"/>
      <c r="AG213" s="147"/>
      <c r="AH213" s="147"/>
      <c r="AI213" s="147"/>
      <c r="AJ213" s="147"/>
      <c r="AK213" s="147"/>
      <c r="AL213" s="147"/>
      <c r="AM213" s="147"/>
      <c r="AN213" s="147"/>
      <c r="AO213" s="147"/>
      <c r="AP213" s="147"/>
      <c r="AQ213" s="147"/>
      <c r="AR213" s="147"/>
      <c r="AS213" s="147"/>
      <c r="AT213" s="147"/>
      <c r="AU213" s="147"/>
      <c r="AV213" s="147"/>
      <c r="AW213" s="147"/>
      <c r="AX213" s="147"/>
      <c r="AY213" s="147"/>
      <c r="AZ213" s="147"/>
      <c r="BA213" s="147"/>
      <c r="BB213" s="147"/>
      <c r="BC213" s="147"/>
      <c r="BD213" s="147"/>
      <c r="BE213" s="147"/>
      <c r="BF213" s="147"/>
      <c r="BG213" s="147"/>
      <c r="BH213" s="147"/>
      <c r="BI213" s="147"/>
      <c r="BJ213" s="147"/>
      <c r="BK213" s="147"/>
      <c r="BL213" s="147"/>
    </row>
    <row r="214" s="12" customFormat="true" ht="123.75" hidden="false" customHeight="true" outlineLevel="0" collapsed="false">
      <c r="A214" s="60" t="s">
        <v>197</v>
      </c>
      <c r="B214" s="155" t="s">
        <v>198</v>
      </c>
      <c r="C214" s="20" t="s">
        <v>39</v>
      </c>
      <c r="D214" s="82" t="s">
        <v>199</v>
      </c>
      <c r="E214" s="82" t="s">
        <v>28</v>
      </c>
      <c r="F214" s="162" t="n">
        <v>45839</v>
      </c>
      <c r="G214" s="195" t="s">
        <v>200</v>
      </c>
      <c r="H214" s="20" t="s">
        <v>28</v>
      </c>
      <c r="I214" s="62" t="s">
        <v>28</v>
      </c>
      <c r="J214" s="62" t="s">
        <v>28</v>
      </c>
      <c r="K214" s="29"/>
      <c r="L214" s="29"/>
      <c r="M214" s="30"/>
      <c r="N214" s="30"/>
      <c r="O214" s="31"/>
      <c r="P214" s="32"/>
      <c r="Q214" s="52"/>
    </row>
    <row r="215" s="38" customFormat="true" ht="189" hidden="false" customHeight="true" outlineLevel="0" collapsed="false">
      <c r="A215" s="60" t="s">
        <v>201</v>
      </c>
      <c r="B215" s="161" t="s">
        <v>202</v>
      </c>
      <c r="C215" s="20" t="s">
        <v>25</v>
      </c>
      <c r="D215" s="82" t="s">
        <v>199</v>
      </c>
      <c r="E215" s="82" t="s">
        <v>28</v>
      </c>
      <c r="F215" s="82" t="s">
        <v>203</v>
      </c>
      <c r="G215" s="27" t="s">
        <v>204</v>
      </c>
      <c r="H215" s="20" t="s">
        <v>28</v>
      </c>
      <c r="I215" s="62" t="s">
        <v>28</v>
      </c>
      <c r="J215" s="62" t="s">
        <v>28</v>
      </c>
      <c r="K215" s="29"/>
      <c r="L215" s="29"/>
      <c r="M215" s="30"/>
      <c r="N215" s="30"/>
      <c r="O215" s="31"/>
      <c r="P215" s="32"/>
      <c r="Q215" s="5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row>
    <row r="216" s="38" customFormat="true" ht="89.25" hidden="false" customHeight="true" outlineLevel="0" collapsed="false">
      <c r="A216" s="196" t="s">
        <v>205</v>
      </c>
      <c r="B216" s="196"/>
      <c r="C216" s="196"/>
      <c r="D216" s="196"/>
      <c r="E216" s="196"/>
      <c r="F216" s="196"/>
      <c r="G216" s="196"/>
      <c r="H216" s="196"/>
      <c r="I216" s="196"/>
      <c r="J216" s="196"/>
      <c r="K216" s="29"/>
      <c r="L216" s="29"/>
      <c r="M216" s="30"/>
      <c r="N216" s="30"/>
      <c r="O216" s="31"/>
      <c r="P216" s="32"/>
      <c r="Q216" s="5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row>
    <row r="217" s="188" customFormat="true" ht="15" hidden="false" customHeight="true" outlineLevel="0" collapsed="false">
      <c r="A217" s="197" t="s">
        <v>186</v>
      </c>
      <c r="B217" s="198" t="s">
        <v>206</v>
      </c>
      <c r="C217" s="126" t="s">
        <v>28</v>
      </c>
      <c r="D217" s="126" t="s">
        <v>207</v>
      </c>
      <c r="E217" s="127" t="s">
        <v>27</v>
      </c>
      <c r="F217" s="199" t="s">
        <v>28</v>
      </c>
      <c r="G217" s="200" t="s">
        <v>28</v>
      </c>
      <c r="H217" s="130" t="s">
        <v>29</v>
      </c>
      <c r="I217" s="131" t="n">
        <f aca="false">M217</f>
        <v>40961.4</v>
      </c>
      <c r="J217" s="132" t="n">
        <f aca="false">N217</f>
        <v>15518.8</v>
      </c>
      <c r="K217" s="186"/>
      <c r="L217" s="186"/>
      <c r="M217" s="151" t="n">
        <f aca="false">M222+M228</f>
        <v>40961.4</v>
      </c>
      <c r="N217" s="151" t="n">
        <f aca="false">N222+N228</f>
        <v>15518.8</v>
      </c>
      <c r="O217" s="186" t="n">
        <f aca="false">O220</f>
        <v>0</v>
      </c>
      <c r="P217" s="187"/>
      <c r="Q217" s="43"/>
      <c r="R217" s="147"/>
      <c r="S217" s="147"/>
      <c r="T217" s="147"/>
      <c r="U217" s="147"/>
      <c r="V217" s="147"/>
      <c r="W217" s="147"/>
      <c r="X217" s="147"/>
      <c r="Y217" s="147"/>
      <c r="Z217" s="147"/>
      <c r="AA217" s="147"/>
      <c r="AB217" s="147"/>
      <c r="AC217" s="147"/>
      <c r="AD217" s="147"/>
      <c r="AE217" s="147"/>
      <c r="AF217" s="147"/>
      <c r="AG217" s="147"/>
      <c r="AH217" s="147"/>
      <c r="AI217" s="147"/>
      <c r="AJ217" s="147"/>
      <c r="AK217" s="147"/>
      <c r="AL217" s="147"/>
      <c r="AM217" s="147"/>
      <c r="AN217" s="147"/>
      <c r="AO217" s="147"/>
      <c r="AP217" s="147"/>
      <c r="AQ217" s="147"/>
      <c r="AR217" s="147"/>
      <c r="AS217" s="147"/>
      <c r="AT217" s="147"/>
      <c r="AU217" s="147"/>
      <c r="AV217" s="147"/>
      <c r="AW217" s="147"/>
      <c r="AX217" s="147"/>
      <c r="AY217" s="147"/>
      <c r="AZ217" s="147"/>
      <c r="BA217" s="147"/>
      <c r="BB217" s="147"/>
      <c r="BC217" s="147"/>
      <c r="BD217" s="147"/>
      <c r="BE217" s="147"/>
      <c r="BF217" s="147"/>
      <c r="BG217" s="147"/>
      <c r="BH217" s="147"/>
      <c r="BI217" s="147"/>
      <c r="BJ217" s="147"/>
      <c r="BK217" s="147"/>
      <c r="BL217" s="147"/>
    </row>
    <row r="218" s="188" customFormat="true" ht="15.75" hidden="false" customHeight="false" outlineLevel="0" collapsed="false">
      <c r="A218" s="197"/>
      <c r="B218" s="198"/>
      <c r="C218" s="126"/>
      <c r="D218" s="126"/>
      <c r="E218" s="127"/>
      <c r="F218" s="199"/>
      <c r="G218" s="200"/>
      <c r="H218" s="130" t="s">
        <v>30</v>
      </c>
      <c r="I218" s="131"/>
      <c r="J218" s="132"/>
      <c r="K218" s="186"/>
      <c r="L218" s="186"/>
      <c r="M218" s="151"/>
      <c r="N218" s="151"/>
      <c r="O218" s="186"/>
      <c r="P218" s="187"/>
      <c r="Q218" s="43"/>
      <c r="R218" s="147"/>
      <c r="S218" s="147"/>
      <c r="T218" s="147"/>
      <c r="U218" s="147"/>
      <c r="V218" s="147"/>
      <c r="W218" s="147"/>
      <c r="X218" s="147"/>
      <c r="Y218" s="147"/>
      <c r="Z218" s="147"/>
      <c r="AA218" s="147"/>
      <c r="AB218" s="147"/>
      <c r="AC218" s="147"/>
      <c r="AD218" s="147"/>
      <c r="AE218" s="147"/>
      <c r="AF218" s="147"/>
      <c r="AG218" s="147"/>
      <c r="AH218" s="147"/>
      <c r="AI218" s="147"/>
      <c r="AJ218" s="147"/>
      <c r="AK218" s="147"/>
      <c r="AL218" s="147"/>
      <c r="AM218" s="147"/>
      <c r="AN218" s="147"/>
      <c r="AO218" s="147"/>
      <c r="AP218" s="147"/>
      <c r="AQ218" s="147"/>
      <c r="AR218" s="147"/>
      <c r="AS218" s="147"/>
      <c r="AT218" s="147"/>
      <c r="AU218" s="147"/>
      <c r="AV218" s="147"/>
      <c r="AW218" s="147"/>
      <c r="AX218" s="147"/>
      <c r="AY218" s="147"/>
      <c r="AZ218" s="147"/>
      <c r="BA218" s="147"/>
      <c r="BB218" s="147"/>
      <c r="BC218" s="147"/>
      <c r="BD218" s="147"/>
      <c r="BE218" s="147"/>
      <c r="BF218" s="147"/>
      <c r="BG218" s="147"/>
      <c r="BH218" s="147"/>
      <c r="BI218" s="147"/>
      <c r="BJ218" s="147"/>
      <c r="BK218" s="147"/>
      <c r="BL218" s="147"/>
    </row>
    <row r="219" s="188" customFormat="true" ht="15" hidden="false" customHeight="true" outlineLevel="0" collapsed="false">
      <c r="A219" s="197"/>
      <c r="B219" s="198"/>
      <c r="C219" s="126"/>
      <c r="D219" s="126"/>
      <c r="E219" s="127" t="s">
        <v>31</v>
      </c>
      <c r="F219" s="199"/>
      <c r="G219" s="200"/>
      <c r="H219" s="130" t="s">
        <v>32</v>
      </c>
      <c r="I219" s="131"/>
      <c r="J219" s="132"/>
      <c r="K219" s="186"/>
      <c r="L219" s="186"/>
      <c r="M219" s="151"/>
      <c r="N219" s="151"/>
      <c r="O219" s="186"/>
      <c r="P219" s="187"/>
      <c r="Q219" s="43"/>
      <c r="R219" s="147"/>
      <c r="S219" s="147"/>
      <c r="T219" s="147"/>
      <c r="U219" s="147"/>
      <c r="V219" s="147"/>
      <c r="W219" s="147"/>
      <c r="X219" s="147"/>
      <c r="Y219" s="147"/>
      <c r="Z219" s="147"/>
      <c r="AA219" s="147"/>
      <c r="AB219" s="147"/>
      <c r="AC219" s="147"/>
      <c r="AD219" s="147"/>
      <c r="AE219" s="147"/>
      <c r="AF219" s="147"/>
      <c r="AG219" s="147"/>
      <c r="AH219" s="147"/>
      <c r="AI219" s="147"/>
      <c r="AJ219" s="147"/>
      <c r="AK219" s="147"/>
      <c r="AL219" s="147"/>
      <c r="AM219" s="147"/>
      <c r="AN219" s="147"/>
      <c r="AO219" s="147"/>
      <c r="AP219" s="147"/>
      <c r="AQ219" s="147"/>
      <c r="AR219" s="147"/>
      <c r="AS219" s="147"/>
      <c r="AT219" s="147"/>
      <c r="AU219" s="147"/>
      <c r="AV219" s="147"/>
      <c r="AW219" s="147"/>
      <c r="AX219" s="147"/>
      <c r="AY219" s="147"/>
      <c r="AZ219" s="147"/>
      <c r="BA219" s="147"/>
      <c r="BB219" s="147"/>
      <c r="BC219" s="147"/>
      <c r="BD219" s="147"/>
      <c r="BE219" s="147"/>
      <c r="BF219" s="147"/>
      <c r="BG219" s="147"/>
      <c r="BH219" s="147"/>
      <c r="BI219" s="147"/>
      <c r="BJ219" s="147"/>
      <c r="BK219" s="147"/>
      <c r="BL219" s="147"/>
    </row>
    <row r="220" s="188" customFormat="true" ht="15" hidden="false" customHeight="true" outlineLevel="0" collapsed="false">
      <c r="A220" s="197"/>
      <c r="B220" s="198"/>
      <c r="C220" s="126"/>
      <c r="D220" s="126"/>
      <c r="E220" s="127" t="s">
        <v>33</v>
      </c>
      <c r="F220" s="199" t="n">
        <v>47453</v>
      </c>
      <c r="G220" s="200"/>
      <c r="H220" s="133" t="s">
        <v>33</v>
      </c>
      <c r="I220" s="134" t="n">
        <f aca="false">M220</f>
        <v>40961.4</v>
      </c>
      <c r="J220" s="135" t="n">
        <f aca="false">N220</f>
        <v>15518.8</v>
      </c>
      <c r="K220" s="186"/>
      <c r="L220" s="186"/>
      <c r="M220" s="151" t="n">
        <f aca="false">M225+M231</f>
        <v>40961.4</v>
      </c>
      <c r="N220" s="151" t="n">
        <f aca="false">N225+N231</f>
        <v>15518.8</v>
      </c>
      <c r="O220" s="186" t="n">
        <v>0</v>
      </c>
      <c r="P220" s="187"/>
      <c r="Q220" s="43"/>
      <c r="R220" s="147"/>
      <c r="S220" s="147"/>
      <c r="T220" s="147"/>
      <c r="U220" s="147"/>
      <c r="V220" s="147"/>
      <c r="W220" s="147"/>
      <c r="X220" s="147"/>
      <c r="Y220" s="147"/>
      <c r="Z220" s="147"/>
      <c r="AA220" s="147"/>
      <c r="AB220" s="147"/>
      <c r="AC220" s="147"/>
      <c r="AD220" s="147"/>
      <c r="AE220" s="147"/>
      <c r="AF220" s="147"/>
      <c r="AG220" s="147"/>
      <c r="AH220" s="147"/>
      <c r="AI220" s="147"/>
      <c r="AJ220" s="147"/>
      <c r="AK220" s="147"/>
      <c r="AL220" s="147"/>
      <c r="AM220" s="147"/>
      <c r="AN220" s="147"/>
      <c r="AO220" s="147"/>
      <c r="AP220" s="147"/>
      <c r="AQ220" s="147"/>
      <c r="AR220" s="147"/>
      <c r="AS220" s="147"/>
      <c r="AT220" s="147"/>
      <c r="AU220" s="147"/>
      <c r="AV220" s="147"/>
      <c r="AW220" s="147"/>
      <c r="AX220" s="147"/>
      <c r="AY220" s="147"/>
      <c r="AZ220" s="147"/>
      <c r="BA220" s="147"/>
      <c r="BB220" s="147"/>
      <c r="BC220" s="147"/>
      <c r="BD220" s="147"/>
      <c r="BE220" s="147"/>
      <c r="BF220" s="147"/>
      <c r="BG220" s="147"/>
      <c r="BH220" s="147"/>
      <c r="BI220" s="147"/>
      <c r="BJ220" s="147"/>
      <c r="BK220" s="147"/>
      <c r="BL220" s="147"/>
    </row>
    <row r="221" s="188" customFormat="true" ht="15.75" hidden="false" customHeight="true" outlineLevel="0" collapsed="false">
      <c r="A221" s="197"/>
      <c r="B221" s="198"/>
      <c r="C221" s="126"/>
      <c r="D221" s="126"/>
      <c r="E221" s="127"/>
      <c r="F221" s="199"/>
      <c r="G221" s="200"/>
      <c r="H221" s="133" t="s">
        <v>34</v>
      </c>
      <c r="I221" s="134"/>
      <c r="J221" s="135"/>
      <c r="K221" s="186"/>
      <c r="L221" s="186"/>
      <c r="M221" s="151"/>
      <c r="N221" s="151"/>
      <c r="O221" s="186"/>
      <c r="P221" s="187"/>
      <c r="Q221" s="43"/>
      <c r="R221" s="147"/>
      <c r="S221" s="147"/>
      <c r="T221" s="147"/>
      <c r="U221" s="147"/>
      <c r="V221" s="147"/>
      <c r="W221" s="147"/>
      <c r="X221" s="147"/>
      <c r="Y221" s="147"/>
      <c r="Z221" s="147"/>
      <c r="AA221" s="147"/>
      <c r="AB221" s="147"/>
      <c r="AC221" s="147"/>
      <c r="AD221" s="147"/>
      <c r="AE221" s="147"/>
      <c r="AF221" s="147"/>
      <c r="AG221" s="147"/>
      <c r="AH221" s="147"/>
      <c r="AI221" s="147"/>
      <c r="AJ221" s="147"/>
      <c r="AK221" s="147"/>
      <c r="AL221" s="147"/>
      <c r="AM221" s="147"/>
      <c r="AN221" s="147"/>
      <c r="AO221" s="147"/>
      <c r="AP221" s="147"/>
      <c r="AQ221" s="147"/>
      <c r="AR221" s="147"/>
      <c r="AS221" s="147"/>
      <c r="AT221" s="147"/>
      <c r="AU221" s="147"/>
      <c r="AV221" s="147"/>
      <c r="AW221" s="147"/>
      <c r="AX221" s="147"/>
      <c r="AY221" s="147"/>
      <c r="AZ221" s="147"/>
      <c r="BA221" s="147"/>
      <c r="BB221" s="147"/>
      <c r="BC221" s="147"/>
      <c r="BD221" s="147"/>
      <c r="BE221" s="147"/>
      <c r="BF221" s="147"/>
      <c r="BG221" s="147"/>
      <c r="BH221" s="147"/>
      <c r="BI221" s="147"/>
      <c r="BJ221" s="147"/>
      <c r="BK221" s="147"/>
      <c r="BL221" s="147"/>
    </row>
    <row r="222" s="185" customFormat="true" ht="15" hidden="false" customHeight="true" outlineLevel="0" collapsed="false">
      <c r="A222" s="197" t="s">
        <v>37</v>
      </c>
      <c r="B222" s="201" t="s">
        <v>208</v>
      </c>
      <c r="C222" s="126" t="s">
        <v>25</v>
      </c>
      <c r="D222" s="126" t="s">
        <v>209</v>
      </c>
      <c r="E222" s="128" t="s">
        <v>27</v>
      </c>
      <c r="F222" s="128" t="s">
        <v>48</v>
      </c>
      <c r="G222" s="125" t="s">
        <v>210</v>
      </c>
      <c r="H222" s="130" t="s">
        <v>29</v>
      </c>
      <c r="I222" s="131" t="n">
        <f aca="false">M222</f>
        <v>24831.4</v>
      </c>
      <c r="J222" s="132" t="n">
        <f aca="false">N222</f>
        <v>15518.8</v>
      </c>
      <c r="K222" s="183" t="n">
        <f aca="false">K225+K224</f>
        <v>0</v>
      </c>
      <c r="L222" s="183" t="n">
        <f aca="false">L225+L224</f>
        <v>0</v>
      </c>
      <c r="M222" s="151" t="n">
        <f aca="false">M225</f>
        <v>24831.4</v>
      </c>
      <c r="N222" s="151" t="n">
        <f aca="false">N225</f>
        <v>15518.8</v>
      </c>
      <c r="O222" s="183" t="n">
        <v>0</v>
      </c>
      <c r="P222" s="184"/>
      <c r="Q222" s="43"/>
      <c r="R222" s="147"/>
      <c r="S222" s="147"/>
      <c r="T222" s="147"/>
      <c r="U222" s="147"/>
      <c r="V222" s="147"/>
      <c r="W222" s="147"/>
      <c r="X222" s="147"/>
      <c r="Y222" s="147"/>
      <c r="Z222" s="147"/>
      <c r="AA222" s="147"/>
      <c r="AB222" s="147"/>
      <c r="AC222" s="147"/>
      <c r="AD222" s="147"/>
      <c r="AE222" s="147"/>
      <c r="AF222" s="147"/>
      <c r="AG222" s="147"/>
      <c r="AH222" s="147"/>
      <c r="AI222" s="147"/>
      <c r="AJ222" s="147"/>
      <c r="AK222" s="147"/>
      <c r="AL222" s="147"/>
      <c r="AM222" s="147"/>
      <c r="AN222" s="147"/>
      <c r="AO222" s="147"/>
      <c r="AP222" s="147"/>
      <c r="AQ222" s="147"/>
      <c r="AR222" s="147"/>
      <c r="AS222" s="147"/>
      <c r="AT222" s="147"/>
      <c r="AU222" s="147"/>
      <c r="AV222" s="147"/>
      <c r="AW222" s="147"/>
      <c r="AX222" s="147"/>
      <c r="AY222" s="147"/>
      <c r="AZ222" s="147"/>
      <c r="BA222" s="147"/>
      <c r="BB222" s="147"/>
      <c r="BC222" s="147"/>
      <c r="BD222" s="147"/>
      <c r="BE222" s="147"/>
      <c r="BF222" s="147"/>
      <c r="BG222" s="147"/>
      <c r="BH222" s="147"/>
      <c r="BI222" s="147"/>
      <c r="BJ222" s="147"/>
      <c r="BK222" s="147"/>
      <c r="BL222" s="147"/>
    </row>
    <row r="223" s="185" customFormat="true" ht="27" hidden="false" customHeight="true" outlineLevel="0" collapsed="false">
      <c r="A223" s="197"/>
      <c r="B223" s="201"/>
      <c r="C223" s="126"/>
      <c r="D223" s="126"/>
      <c r="E223" s="128"/>
      <c r="F223" s="128"/>
      <c r="G223" s="125"/>
      <c r="H223" s="130" t="s">
        <v>30</v>
      </c>
      <c r="I223" s="131"/>
      <c r="J223" s="132"/>
      <c r="K223" s="183"/>
      <c r="L223" s="183"/>
      <c r="M223" s="151"/>
      <c r="N223" s="151"/>
      <c r="O223" s="183"/>
      <c r="P223" s="184"/>
      <c r="Q223" s="43"/>
      <c r="R223" s="147"/>
      <c r="S223" s="147"/>
      <c r="T223" s="147"/>
      <c r="U223" s="147"/>
      <c r="V223" s="147"/>
      <c r="W223" s="147"/>
      <c r="X223" s="147"/>
      <c r="Y223" s="147"/>
      <c r="Z223" s="147"/>
      <c r="AA223" s="147"/>
      <c r="AB223" s="147"/>
      <c r="AC223" s="147"/>
      <c r="AD223" s="147"/>
      <c r="AE223" s="147"/>
      <c r="AF223" s="147"/>
      <c r="AG223" s="147"/>
      <c r="AH223" s="147"/>
      <c r="AI223" s="147"/>
      <c r="AJ223" s="147"/>
      <c r="AK223" s="147"/>
      <c r="AL223" s="147"/>
      <c r="AM223" s="147"/>
      <c r="AN223" s="147"/>
      <c r="AO223" s="147"/>
      <c r="AP223" s="147"/>
      <c r="AQ223" s="147"/>
      <c r="AR223" s="147"/>
      <c r="AS223" s="147"/>
      <c r="AT223" s="147"/>
      <c r="AU223" s="147"/>
      <c r="AV223" s="147"/>
      <c r="AW223" s="147"/>
      <c r="AX223" s="147"/>
      <c r="AY223" s="147"/>
      <c r="AZ223" s="147"/>
      <c r="BA223" s="147"/>
      <c r="BB223" s="147"/>
      <c r="BC223" s="147"/>
      <c r="BD223" s="147"/>
      <c r="BE223" s="147"/>
      <c r="BF223" s="147"/>
      <c r="BG223" s="147"/>
      <c r="BH223" s="147"/>
      <c r="BI223" s="147"/>
      <c r="BJ223" s="147"/>
      <c r="BK223" s="147"/>
      <c r="BL223" s="147"/>
    </row>
    <row r="224" s="185" customFormat="true" ht="68.25" hidden="false" customHeight="true" outlineLevel="0" collapsed="false">
      <c r="A224" s="197"/>
      <c r="B224" s="201"/>
      <c r="C224" s="126"/>
      <c r="D224" s="126"/>
      <c r="E224" s="128" t="s">
        <v>31</v>
      </c>
      <c r="F224" s="128"/>
      <c r="G224" s="125"/>
      <c r="H224" s="133" t="s">
        <v>32</v>
      </c>
      <c r="I224" s="134" t="n">
        <f aca="false">M224</f>
        <v>0</v>
      </c>
      <c r="J224" s="135" t="n">
        <f aca="false">N224</f>
        <v>0</v>
      </c>
      <c r="K224" s="183"/>
      <c r="L224" s="183"/>
      <c r="M224" s="151"/>
      <c r="N224" s="151"/>
      <c r="O224" s="183" t="n">
        <v>0</v>
      </c>
      <c r="P224" s="184"/>
      <c r="Q224" s="43"/>
      <c r="R224" s="147"/>
      <c r="S224" s="147"/>
      <c r="T224" s="147"/>
      <c r="U224" s="147"/>
      <c r="V224" s="147"/>
      <c r="W224" s="147"/>
      <c r="X224" s="147"/>
      <c r="Y224" s="147"/>
      <c r="Z224" s="147"/>
      <c r="AA224" s="147"/>
      <c r="AB224" s="147"/>
      <c r="AC224" s="147"/>
      <c r="AD224" s="147"/>
      <c r="AE224" s="147"/>
      <c r="AF224" s="147"/>
      <c r="AG224" s="147"/>
      <c r="AH224" s="147"/>
      <c r="AI224" s="147"/>
      <c r="AJ224" s="147"/>
      <c r="AK224" s="147"/>
      <c r="AL224" s="147"/>
      <c r="AM224" s="147"/>
      <c r="AN224" s="147"/>
      <c r="AO224" s="147"/>
      <c r="AP224" s="147"/>
      <c r="AQ224" s="147"/>
      <c r="AR224" s="147"/>
      <c r="AS224" s="147"/>
      <c r="AT224" s="147"/>
      <c r="AU224" s="147"/>
      <c r="AV224" s="147"/>
      <c r="AW224" s="147"/>
      <c r="AX224" s="147"/>
      <c r="AY224" s="147"/>
      <c r="AZ224" s="147"/>
      <c r="BA224" s="147"/>
      <c r="BB224" s="147"/>
      <c r="BC224" s="147"/>
      <c r="BD224" s="147"/>
      <c r="BE224" s="147"/>
      <c r="BF224" s="147"/>
      <c r="BG224" s="147"/>
      <c r="BH224" s="147"/>
      <c r="BI224" s="147"/>
      <c r="BJ224" s="147"/>
      <c r="BK224" s="147"/>
      <c r="BL224" s="147"/>
    </row>
    <row r="225" s="185" customFormat="true" ht="15" hidden="false" customHeight="true" outlineLevel="0" collapsed="false">
      <c r="A225" s="197"/>
      <c r="B225" s="201"/>
      <c r="C225" s="126"/>
      <c r="D225" s="126"/>
      <c r="E225" s="128" t="s">
        <v>33</v>
      </c>
      <c r="F225" s="128"/>
      <c r="G225" s="125"/>
      <c r="H225" s="133" t="s">
        <v>33</v>
      </c>
      <c r="I225" s="134" t="n">
        <f aca="false">M225</f>
        <v>24831.4</v>
      </c>
      <c r="J225" s="135" t="n">
        <f aca="false">N225</f>
        <v>15518.8</v>
      </c>
      <c r="K225" s="183"/>
      <c r="L225" s="183"/>
      <c r="M225" s="151" t="n">
        <v>24831.4</v>
      </c>
      <c r="N225" s="151" t="n">
        <v>15518.8</v>
      </c>
      <c r="O225" s="183" t="n">
        <v>0</v>
      </c>
      <c r="P225" s="184"/>
      <c r="Q225" s="149"/>
      <c r="R225" s="147"/>
      <c r="S225" s="147"/>
      <c r="T225" s="147"/>
      <c r="U225" s="147"/>
      <c r="V225" s="147"/>
      <c r="W225" s="147"/>
      <c r="X225" s="147"/>
      <c r="Y225" s="147"/>
      <c r="Z225" s="147"/>
      <c r="AA225" s="147"/>
      <c r="AB225" s="147"/>
      <c r="AC225" s="147"/>
      <c r="AD225" s="147"/>
      <c r="AE225" s="147"/>
      <c r="AF225" s="147"/>
      <c r="AG225" s="147"/>
      <c r="AH225" s="147"/>
      <c r="AI225" s="147"/>
      <c r="AJ225" s="147"/>
      <c r="AK225" s="147"/>
      <c r="AL225" s="147"/>
      <c r="AM225" s="147"/>
      <c r="AN225" s="147"/>
      <c r="AO225" s="147"/>
      <c r="AP225" s="147"/>
      <c r="AQ225" s="147"/>
      <c r="AR225" s="147"/>
      <c r="AS225" s="147"/>
      <c r="AT225" s="147"/>
      <c r="AU225" s="147"/>
      <c r="AV225" s="147"/>
      <c r="AW225" s="147"/>
      <c r="AX225" s="147"/>
      <c r="AY225" s="147"/>
      <c r="AZ225" s="147"/>
      <c r="BA225" s="147"/>
      <c r="BB225" s="147"/>
      <c r="BC225" s="147"/>
      <c r="BD225" s="147"/>
      <c r="BE225" s="147"/>
      <c r="BF225" s="147"/>
      <c r="BG225" s="147"/>
      <c r="BH225" s="147"/>
      <c r="BI225" s="147"/>
      <c r="BJ225" s="147"/>
      <c r="BK225" s="147"/>
      <c r="BL225" s="147"/>
    </row>
    <row r="226" s="185" customFormat="true" ht="70.5" hidden="false" customHeight="true" outlineLevel="0" collapsed="false">
      <c r="A226" s="197"/>
      <c r="B226" s="201"/>
      <c r="C226" s="126"/>
      <c r="D226" s="126"/>
      <c r="E226" s="128"/>
      <c r="F226" s="128"/>
      <c r="G226" s="125"/>
      <c r="H226" s="133" t="s">
        <v>34</v>
      </c>
      <c r="I226" s="134"/>
      <c r="J226" s="135"/>
      <c r="K226" s="183"/>
      <c r="L226" s="183"/>
      <c r="M226" s="151"/>
      <c r="N226" s="151"/>
      <c r="O226" s="183"/>
      <c r="P226" s="184"/>
      <c r="Q226" s="149"/>
      <c r="R226" s="147"/>
      <c r="S226" s="147"/>
      <c r="T226" s="147"/>
      <c r="U226" s="147"/>
      <c r="V226" s="147"/>
      <c r="W226" s="147"/>
      <c r="X226" s="147"/>
      <c r="Y226" s="147"/>
      <c r="Z226" s="147"/>
      <c r="AA226" s="147"/>
      <c r="AB226" s="147"/>
      <c r="AC226" s="147"/>
      <c r="AD226" s="147"/>
      <c r="AE226" s="147"/>
      <c r="AF226" s="147"/>
      <c r="AG226" s="147"/>
      <c r="AH226" s="147"/>
      <c r="AI226" s="147"/>
      <c r="AJ226" s="147"/>
      <c r="AK226" s="147"/>
      <c r="AL226" s="147"/>
      <c r="AM226" s="147"/>
      <c r="AN226" s="147"/>
      <c r="AO226" s="147"/>
      <c r="AP226" s="147"/>
      <c r="AQ226" s="147"/>
      <c r="AR226" s="147"/>
      <c r="AS226" s="147"/>
      <c r="AT226" s="147"/>
      <c r="AU226" s="147"/>
      <c r="AV226" s="147"/>
      <c r="AW226" s="147"/>
      <c r="AX226" s="147"/>
      <c r="AY226" s="147"/>
      <c r="AZ226" s="147"/>
      <c r="BA226" s="147"/>
      <c r="BB226" s="147"/>
      <c r="BC226" s="147"/>
      <c r="BD226" s="147"/>
      <c r="BE226" s="147"/>
      <c r="BF226" s="147"/>
      <c r="BG226" s="147"/>
      <c r="BH226" s="147"/>
      <c r="BI226" s="147"/>
      <c r="BJ226" s="147"/>
      <c r="BK226" s="147"/>
      <c r="BL226" s="147"/>
    </row>
    <row r="227" s="38" customFormat="true" ht="189" hidden="false" customHeight="true" outlineLevel="0" collapsed="false">
      <c r="A227" s="202"/>
      <c r="B227" s="203" t="s">
        <v>211</v>
      </c>
      <c r="C227" s="126" t="s">
        <v>25</v>
      </c>
      <c r="D227" s="126" t="s">
        <v>209</v>
      </c>
      <c r="E227" s="126"/>
      <c r="F227" s="204" t="n">
        <v>46022</v>
      </c>
      <c r="G227" s="125"/>
      <c r="H227" s="126" t="s">
        <v>28</v>
      </c>
      <c r="I227" s="205" t="s">
        <v>28</v>
      </c>
      <c r="J227" s="205" t="s">
        <v>28</v>
      </c>
      <c r="K227" s="29"/>
      <c r="L227" s="29"/>
      <c r="M227" s="30"/>
      <c r="N227" s="30"/>
      <c r="O227" s="31"/>
      <c r="P227" s="32"/>
      <c r="Q227" s="5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c r="BF227" s="12"/>
      <c r="BG227" s="12"/>
      <c r="BH227" s="12"/>
      <c r="BI227" s="12"/>
      <c r="BJ227" s="12"/>
      <c r="BK227" s="12"/>
      <c r="BL227" s="12"/>
    </row>
    <row r="228" s="185" customFormat="true" ht="15" hidden="false" customHeight="true" outlineLevel="0" collapsed="false">
      <c r="A228" s="197" t="s">
        <v>37</v>
      </c>
      <c r="B228" s="201" t="s">
        <v>212</v>
      </c>
      <c r="C228" s="126" t="s">
        <v>25</v>
      </c>
      <c r="D228" s="126" t="s">
        <v>209</v>
      </c>
      <c r="E228" s="128" t="s">
        <v>27</v>
      </c>
      <c r="F228" s="128" t="s">
        <v>48</v>
      </c>
      <c r="G228" s="129" t="s">
        <v>213</v>
      </c>
      <c r="H228" s="130" t="s">
        <v>29</v>
      </c>
      <c r="I228" s="131" t="n">
        <f aca="false">M228</f>
        <v>16130</v>
      </c>
      <c r="J228" s="132" t="n">
        <f aca="false">N228</f>
        <v>0</v>
      </c>
      <c r="K228" s="183" t="n">
        <f aca="false">K231+K230</f>
        <v>0</v>
      </c>
      <c r="L228" s="183" t="n">
        <f aca="false">L231+L230</f>
        <v>0</v>
      </c>
      <c r="M228" s="151" t="n">
        <f aca="false">M231</f>
        <v>16130</v>
      </c>
      <c r="N228" s="151" t="n">
        <f aca="false">N231</f>
        <v>0</v>
      </c>
      <c r="O228" s="183" t="n">
        <v>0</v>
      </c>
      <c r="P228" s="184"/>
      <c r="Q228" s="43"/>
      <c r="R228" s="147"/>
      <c r="S228" s="147"/>
      <c r="T228" s="147"/>
      <c r="U228" s="147"/>
      <c r="V228" s="147"/>
      <c r="W228" s="147"/>
      <c r="X228" s="147"/>
      <c r="Y228" s="147"/>
      <c r="Z228" s="147"/>
      <c r="AA228" s="147"/>
      <c r="AB228" s="147"/>
      <c r="AC228" s="147"/>
      <c r="AD228" s="147"/>
      <c r="AE228" s="147"/>
      <c r="AF228" s="147"/>
      <c r="AG228" s="147"/>
      <c r="AH228" s="147"/>
      <c r="AI228" s="147"/>
      <c r="AJ228" s="147"/>
      <c r="AK228" s="147"/>
      <c r="AL228" s="147"/>
      <c r="AM228" s="147"/>
      <c r="AN228" s="147"/>
      <c r="AO228" s="147"/>
      <c r="AP228" s="147"/>
      <c r="AQ228" s="147"/>
      <c r="AR228" s="147"/>
      <c r="AS228" s="147"/>
      <c r="AT228" s="147"/>
      <c r="AU228" s="147"/>
      <c r="AV228" s="147"/>
      <c r="AW228" s="147"/>
      <c r="AX228" s="147"/>
      <c r="AY228" s="147"/>
      <c r="AZ228" s="147"/>
      <c r="BA228" s="147"/>
      <c r="BB228" s="147"/>
      <c r="BC228" s="147"/>
      <c r="BD228" s="147"/>
      <c r="BE228" s="147"/>
      <c r="BF228" s="147"/>
      <c r="BG228" s="147"/>
      <c r="BH228" s="147"/>
      <c r="BI228" s="147"/>
      <c r="BJ228" s="147"/>
      <c r="BK228" s="147"/>
      <c r="BL228" s="147"/>
    </row>
    <row r="229" s="185" customFormat="true" ht="15.75" hidden="false" customHeight="false" outlineLevel="0" collapsed="false">
      <c r="A229" s="197"/>
      <c r="B229" s="201"/>
      <c r="C229" s="126"/>
      <c r="D229" s="126"/>
      <c r="E229" s="128"/>
      <c r="F229" s="128"/>
      <c r="G229" s="129"/>
      <c r="H229" s="130" t="s">
        <v>30</v>
      </c>
      <c r="I229" s="131"/>
      <c r="J229" s="132"/>
      <c r="K229" s="183"/>
      <c r="L229" s="183"/>
      <c r="M229" s="151"/>
      <c r="N229" s="151"/>
      <c r="O229" s="183"/>
      <c r="P229" s="184"/>
      <c r="Q229" s="43"/>
      <c r="R229" s="147"/>
      <c r="S229" s="147"/>
      <c r="T229" s="147"/>
      <c r="U229" s="147"/>
      <c r="V229" s="147"/>
      <c r="W229" s="147"/>
      <c r="X229" s="147"/>
      <c r="Y229" s="147"/>
      <c r="Z229" s="147"/>
      <c r="AA229" s="147"/>
      <c r="AB229" s="147"/>
      <c r="AC229" s="147"/>
      <c r="AD229" s="147"/>
      <c r="AE229" s="147"/>
      <c r="AF229" s="147"/>
      <c r="AG229" s="147"/>
      <c r="AH229" s="147"/>
      <c r="AI229" s="147"/>
      <c r="AJ229" s="147"/>
      <c r="AK229" s="147"/>
      <c r="AL229" s="147"/>
      <c r="AM229" s="147"/>
      <c r="AN229" s="147"/>
      <c r="AO229" s="147"/>
      <c r="AP229" s="147"/>
      <c r="AQ229" s="147"/>
      <c r="AR229" s="147"/>
      <c r="AS229" s="147"/>
      <c r="AT229" s="147"/>
      <c r="AU229" s="147"/>
      <c r="AV229" s="147"/>
      <c r="AW229" s="147"/>
      <c r="AX229" s="147"/>
      <c r="AY229" s="147"/>
      <c r="AZ229" s="147"/>
      <c r="BA229" s="147"/>
      <c r="BB229" s="147"/>
      <c r="BC229" s="147"/>
      <c r="BD229" s="147"/>
      <c r="BE229" s="147"/>
      <c r="BF229" s="147"/>
      <c r="BG229" s="147"/>
      <c r="BH229" s="147"/>
      <c r="BI229" s="147"/>
      <c r="BJ229" s="147"/>
      <c r="BK229" s="147"/>
      <c r="BL229" s="147"/>
    </row>
    <row r="230" s="185" customFormat="true" ht="40.5" hidden="false" customHeight="true" outlineLevel="0" collapsed="false">
      <c r="A230" s="197"/>
      <c r="B230" s="201"/>
      <c r="C230" s="126"/>
      <c r="D230" s="126"/>
      <c r="E230" s="128" t="s">
        <v>31</v>
      </c>
      <c r="F230" s="128"/>
      <c r="G230" s="129"/>
      <c r="H230" s="133" t="s">
        <v>32</v>
      </c>
      <c r="I230" s="134" t="n">
        <f aca="false">M230</f>
        <v>0</v>
      </c>
      <c r="J230" s="135" t="n">
        <f aca="false">N230</f>
        <v>0</v>
      </c>
      <c r="K230" s="183"/>
      <c r="L230" s="183"/>
      <c r="M230" s="151"/>
      <c r="N230" s="151"/>
      <c r="O230" s="183" t="n">
        <v>0</v>
      </c>
      <c r="P230" s="184"/>
      <c r="Q230" s="43"/>
      <c r="R230" s="147"/>
      <c r="S230" s="147"/>
      <c r="T230" s="147"/>
      <c r="U230" s="147"/>
      <c r="V230" s="147"/>
      <c r="W230" s="147"/>
      <c r="X230" s="147"/>
      <c r="Y230" s="147"/>
      <c r="Z230" s="147"/>
      <c r="AA230" s="147"/>
      <c r="AB230" s="147"/>
      <c r="AC230" s="147"/>
      <c r="AD230" s="147"/>
      <c r="AE230" s="147"/>
      <c r="AF230" s="147"/>
      <c r="AG230" s="147"/>
      <c r="AH230" s="147"/>
      <c r="AI230" s="147"/>
      <c r="AJ230" s="147"/>
      <c r="AK230" s="147"/>
      <c r="AL230" s="147"/>
      <c r="AM230" s="147"/>
      <c r="AN230" s="147"/>
      <c r="AO230" s="147"/>
      <c r="AP230" s="147"/>
      <c r="AQ230" s="147"/>
      <c r="AR230" s="147"/>
      <c r="AS230" s="147"/>
      <c r="AT230" s="147"/>
      <c r="AU230" s="147"/>
      <c r="AV230" s="147"/>
      <c r="AW230" s="147"/>
      <c r="AX230" s="147"/>
      <c r="AY230" s="147"/>
      <c r="AZ230" s="147"/>
      <c r="BA230" s="147"/>
      <c r="BB230" s="147"/>
      <c r="BC230" s="147"/>
      <c r="BD230" s="147"/>
      <c r="BE230" s="147"/>
      <c r="BF230" s="147"/>
      <c r="BG230" s="147"/>
      <c r="BH230" s="147"/>
      <c r="BI230" s="147"/>
      <c r="BJ230" s="147"/>
      <c r="BK230" s="147"/>
      <c r="BL230" s="147"/>
    </row>
    <row r="231" s="185" customFormat="true" ht="15" hidden="false" customHeight="true" outlineLevel="0" collapsed="false">
      <c r="A231" s="197"/>
      <c r="B231" s="201"/>
      <c r="C231" s="126"/>
      <c r="D231" s="126"/>
      <c r="E231" s="128" t="s">
        <v>33</v>
      </c>
      <c r="F231" s="128"/>
      <c r="G231" s="129"/>
      <c r="H231" s="133" t="s">
        <v>33</v>
      </c>
      <c r="I231" s="134" t="n">
        <f aca="false">M231</f>
        <v>16130</v>
      </c>
      <c r="J231" s="135" t="n">
        <f aca="false">N231</f>
        <v>0</v>
      </c>
      <c r="K231" s="183"/>
      <c r="L231" s="183"/>
      <c r="M231" s="151" t="n">
        <v>16130</v>
      </c>
      <c r="N231" s="151"/>
      <c r="O231" s="183" t="n">
        <v>0</v>
      </c>
      <c r="P231" s="184"/>
      <c r="Q231" s="149"/>
      <c r="R231" s="147"/>
      <c r="S231" s="147"/>
      <c r="T231" s="147"/>
      <c r="U231" s="147"/>
      <c r="V231" s="147"/>
      <c r="W231" s="147"/>
      <c r="X231" s="147"/>
      <c r="Y231" s="147"/>
      <c r="Z231" s="147"/>
      <c r="AA231" s="147"/>
      <c r="AB231" s="147"/>
      <c r="AC231" s="147"/>
      <c r="AD231" s="147"/>
      <c r="AE231" s="147"/>
      <c r="AF231" s="147"/>
      <c r="AG231" s="147"/>
      <c r="AH231" s="147"/>
      <c r="AI231" s="147"/>
      <c r="AJ231" s="147"/>
      <c r="AK231" s="147"/>
      <c r="AL231" s="147"/>
      <c r="AM231" s="147"/>
      <c r="AN231" s="147"/>
      <c r="AO231" s="147"/>
      <c r="AP231" s="147"/>
      <c r="AQ231" s="147"/>
      <c r="AR231" s="147"/>
      <c r="AS231" s="147"/>
      <c r="AT231" s="147"/>
      <c r="AU231" s="147"/>
      <c r="AV231" s="147"/>
      <c r="AW231" s="147"/>
      <c r="AX231" s="147"/>
      <c r="AY231" s="147"/>
      <c r="AZ231" s="147"/>
      <c r="BA231" s="147"/>
      <c r="BB231" s="147"/>
      <c r="BC231" s="147"/>
      <c r="BD231" s="147"/>
      <c r="BE231" s="147"/>
      <c r="BF231" s="147"/>
      <c r="BG231" s="147"/>
      <c r="BH231" s="147"/>
      <c r="BI231" s="147"/>
      <c r="BJ231" s="147"/>
      <c r="BK231" s="147"/>
      <c r="BL231" s="147"/>
    </row>
    <row r="232" s="185" customFormat="true" ht="38.25" hidden="false" customHeight="true" outlineLevel="0" collapsed="false">
      <c r="A232" s="197"/>
      <c r="B232" s="201"/>
      <c r="C232" s="126"/>
      <c r="D232" s="126"/>
      <c r="E232" s="128"/>
      <c r="F232" s="128"/>
      <c r="G232" s="129"/>
      <c r="H232" s="133" t="s">
        <v>34</v>
      </c>
      <c r="I232" s="134"/>
      <c r="J232" s="135"/>
      <c r="K232" s="183"/>
      <c r="L232" s="183"/>
      <c r="M232" s="151"/>
      <c r="N232" s="151"/>
      <c r="O232" s="183"/>
      <c r="P232" s="184"/>
      <c r="Q232" s="149"/>
      <c r="R232" s="147"/>
      <c r="S232" s="147"/>
      <c r="T232" s="147"/>
      <c r="U232" s="147"/>
      <c r="V232" s="147"/>
      <c r="W232" s="147"/>
      <c r="X232" s="147"/>
      <c r="Y232" s="147"/>
      <c r="Z232" s="147"/>
      <c r="AA232" s="147"/>
      <c r="AB232" s="147"/>
      <c r="AC232" s="147"/>
      <c r="AD232" s="147"/>
      <c r="AE232" s="147"/>
      <c r="AF232" s="147"/>
      <c r="AG232" s="147"/>
      <c r="AH232" s="147"/>
      <c r="AI232" s="147"/>
      <c r="AJ232" s="147"/>
      <c r="AK232" s="147"/>
      <c r="AL232" s="147"/>
      <c r="AM232" s="147"/>
      <c r="AN232" s="147"/>
      <c r="AO232" s="147"/>
      <c r="AP232" s="147"/>
      <c r="AQ232" s="147"/>
      <c r="AR232" s="147"/>
      <c r="AS232" s="147"/>
      <c r="AT232" s="147"/>
      <c r="AU232" s="147"/>
      <c r="AV232" s="147"/>
      <c r="AW232" s="147"/>
      <c r="AX232" s="147"/>
      <c r="AY232" s="147"/>
      <c r="AZ232" s="147"/>
      <c r="BA232" s="147"/>
      <c r="BB232" s="147"/>
      <c r="BC232" s="147"/>
      <c r="BD232" s="147"/>
      <c r="BE232" s="147"/>
      <c r="BF232" s="147"/>
      <c r="BG232" s="147"/>
      <c r="BH232" s="147"/>
      <c r="BI232" s="147"/>
      <c r="BJ232" s="147"/>
      <c r="BK232" s="147"/>
      <c r="BL232" s="147"/>
    </row>
    <row r="233" s="38" customFormat="true" ht="76.5" hidden="false" customHeight="true" outlineLevel="0" collapsed="false">
      <c r="A233" s="202"/>
      <c r="B233" s="203" t="s">
        <v>214</v>
      </c>
      <c r="C233" s="126" t="s">
        <v>25</v>
      </c>
      <c r="D233" s="126" t="s">
        <v>209</v>
      </c>
      <c r="E233" s="126"/>
      <c r="F233" s="204" t="n">
        <v>46022</v>
      </c>
      <c r="G233" s="125"/>
      <c r="H233" s="126" t="s">
        <v>28</v>
      </c>
      <c r="I233" s="205" t="s">
        <v>28</v>
      </c>
      <c r="J233" s="205" t="s">
        <v>28</v>
      </c>
      <c r="K233" s="29"/>
      <c r="L233" s="29"/>
      <c r="M233" s="30"/>
      <c r="N233" s="30"/>
      <c r="O233" s="31"/>
      <c r="P233" s="32"/>
      <c r="Q233" s="5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2"/>
      <c r="BG233" s="12"/>
      <c r="BH233" s="12"/>
      <c r="BI233" s="12"/>
      <c r="BJ233" s="12"/>
      <c r="BK233" s="12"/>
      <c r="BL233" s="12"/>
    </row>
    <row r="234" s="164" customFormat="true" ht="28.5" hidden="false" customHeight="true" outlineLevel="0" collapsed="false">
      <c r="A234" s="39" t="s">
        <v>215</v>
      </c>
      <c r="B234" s="39" t="s">
        <v>215</v>
      </c>
      <c r="C234" s="39" t="s">
        <v>28</v>
      </c>
      <c r="D234" s="39" t="s">
        <v>216</v>
      </c>
      <c r="E234" s="39" t="s">
        <v>27</v>
      </c>
      <c r="F234" s="39" t="s">
        <v>28</v>
      </c>
      <c r="G234" s="39" t="s">
        <v>28</v>
      </c>
      <c r="H234" s="39" t="s">
        <v>29</v>
      </c>
      <c r="I234" s="39" t="n">
        <v>22099.9</v>
      </c>
      <c r="J234" s="39" t="n">
        <f aca="false">J239+J244</f>
        <v>13050.3</v>
      </c>
      <c r="K234" s="153" t="n">
        <f aca="false">SUM(K235:K238)</f>
        <v>0</v>
      </c>
      <c r="L234" s="153"/>
      <c r="M234" s="151"/>
      <c r="N234" s="151"/>
      <c r="O234" s="153" t="n">
        <f aca="false">SUM(O235:O238)</f>
        <v>0</v>
      </c>
      <c r="P234" s="206"/>
      <c r="Q234" s="149"/>
      <c r="R234" s="147"/>
      <c r="S234" s="147"/>
      <c r="T234" s="147"/>
      <c r="U234" s="147"/>
      <c r="V234" s="147"/>
      <c r="W234" s="147"/>
      <c r="X234" s="147"/>
      <c r="Y234" s="147"/>
      <c r="Z234" s="147"/>
      <c r="AA234" s="147"/>
      <c r="AB234" s="147"/>
      <c r="AC234" s="147"/>
      <c r="AD234" s="147"/>
      <c r="AE234" s="147"/>
      <c r="AF234" s="147"/>
      <c r="AG234" s="147"/>
      <c r="AH234" s="147"/>
      <c r="AI234" s="147"/>
      <c r="AJ234" s="147"/>
      <c r="AK234" s="147"/>
      <c r="AL234" s="147"/>
      <c r="AM234" s="147"/>
      <c r="AN234" s="147"/>
      <c r="AO234" s="147"/>
      <c r="AP234" s="147"/>
      <c r="AQ234" s="147"/>
      <c r="AR234" s="147"/>
      <c r="AS234" s="147"/>
      <c r="AT234" s="147"/>
      <c r="AU234" s="147"/>
      <c r="AV234" s="147"/>
      <c r="AW234" s="147"/>
      <c r="AX234" s="147"/>
      <c r="AY234" s="147"/>
      <c r="AZ234" s="147"/>
      <c r="BA234" s="147"/>
      <c r="BB234" s="147"/>
      <c r="BC234" s="147"/>
      <c r="BD234" s="147"/>
      <c r="BE234" s="147"/>
      <c r="BF234" s="147"/>
      <c r="BG234" s="147"/>
      <c r="BH234" s="147"/>
      <c r="BI234" s="147"/>
      <c r="BJ234" s="147"/>
      <c r="BK234" s="147"/>
      <c r="BL234" s="147"/>
    </row>
    <row r="235" s="164" customFormat="true" ht="23.25" hidden="false" customHeight="true" outlineLevel="0" collapsed="false">
      <c r="A235" s="39"/>
      <c r="B235" s="39"/>
      <c r="C235" s="39"/>
      <c r="D235" s="39"/>
      <c r="E235" s="39"/>
      <c r="F235" s="39"/>
      <c r="G235" s="39"/>
      <c r="H235" s="39" t="s">
        <v>30</v>
      </c>
      <c r="I235" s="39"/>
      <c r="J235" s="39"/>
      <c r="K235" s="153" t="n">
        <f aca="false">K240+K245</f>
        <v>0</v>
      </c>
      <c r="L235" s="153"/>
      <c r="M235" s="151" t="n">
        <f aca="false">M240+M245</f>
        <v>0</v>
      </c>
      <c r="N235" s="151"/>
      <c r="O235" s="153" t="n">
        <f aca="false">O240+O245</f>
        <v>0</v>
      </c>
      <c r="P235" s="206" t="n">
        <f aca="false">P240+P245</f>
        <v>0</v>
      </c>
      <c r="Q235" s="149"/>
      <c r="R235" s="147"/>
      <c r="S235" s="147"/>
      <c r="T235" s="147"/>
      <c r="U235" s="147"/>
      <c r="V235" s="147"/>
      <c r="W235" s="147"/>
      <c r="X235" s="147"/>
      <c r="Y235" s="147"/>
      <c r="Z235" s="147"/>
      <c r="AA235" s="147"/>
      <c r="AB235" s="147"/>
      <c r="AC235" s="147"/>
      <c r="AD235" s="147"/>
      <c r="AE235" s="147"/>
      <c r="AF235" s="147"/>
      <c r="AG235" s="147"/>
      <c r="AH235" s="147"/>
      <c r="AI235" s="147"/>
      <c r="AJ235" s="147"/>
      <c r="AK235" s="147"/>
      <c r="AL235" s="147"/>
      <c r="AM235" s="147"/>
      <c r="AN235" s="147"/>
      <c r="AO235" s="147"/>
      <c r="AP235" s="147"/>
      <c r="AQ235" s="147"/>
      <c r="AR235" s="147"/>
      <c r="AS235" s="147"/>
      <c r="AT235" s="147"/>
      <c r="AU235" s="147"/>
      <c r="AV235" s="147"/>
      <c r="AW235" s="147"/>
      <c r="AX235" s="147"/>
      <c r="AY235" s="147"/>
      <c r="AZ235" s="147"/>
      <c r="BA235" s="147"/>
      <c r="BB235" s="147"/>
      <c r="BC235" s="147"/>
      <c r="BD235" s="147"/>
      <c r="BE235" s="147"/>
      <c r="BF235" s="147"/>
      <c r="BG235" s="147"/>
      <c r="BH235" s="147"/>
      <c r="BI235" s="147"/>
      <c r="BJ235" s="147"/>
      <c r="BK235" s="147"/>
      <c r="BL235" s="147"/>
    </row>
    <row r="236" s="164" customFormat="true" ht="15" hidden="true" customHeight="true" outlineLevel="0" collapsed="false">
      <c r="A236" s="39"/>
      <c r="B236" s="39"/>
      <c r="C236" s="39"/>
      <c r="D236" s="39"/>
      <c r="E236" s="39" t="s">
        <v>31</v>
      </c>
      <c r="F236" s="39"/>
      <c r="G236" s="39"/>
      <c r="H236" s="39" t="s">
        <v>32</v>
      </c>
      <c r="I236" s="39"/>
      <c r="J236" s="39"/>
      <c r="K236" s="153" t="n">
        <f aca="false">K241+K246</f>
        <v>0</v>
      </c>
      <c r="L236" s="153"/>
      <c r="M236" s="153" t="n">
        <f aca="false">M241+M246</f>
        <v>34770.2</v>
      </c>
      <c r="N236" s="153"/>
      <c r="O236" s="153" t="n">
        <f aca="false">O241+O246</f>
        <v>0</v>
      </c>
      <c r="P236" s="206" t="n">
        <f aca="false">P241+P246</f>
        <v>0</v>
      </c>
      <c r="Q236" s="149"/>
      <c r="R236" s="147"/>
      <c r="S236" s="147"/>
      <c r="T236" s="147"/>
      <c r="U236" s="147"/>
      <c r="V236" s="147"/>
      <c r="W236" s="147"/>
      <c r="X236" s="147"/>
      <c r="Y236" s="147"/>
      <c r="Z236" s="147"/>
      <c r="AA236" s="147"/>
      <c r="AB236" s="147"/>
      <c r="AC236" s="147"/>
      <c r="AD236" s="147"/>
      <c r="AE236" s="147"/>
      <c r="AF236" s="147"/>
      <c r="AG236" s="147"/>
      <c r="AH236" s="147"/>
      <c r="AI236" s="147"/>
      <c r="AJ236" s="147"/>
      <c r="AK236" s="147"/>
      <c r="AL236" s="147"/>
      <c r="AM236" s="147"/>
      <c r="AN236" s="147"/>
      <c r="AO236" s="147"/>
      <c r="AP236" s="147"/>
      <c r="AQ236" s="147"/>
      <c r="AR236" s="147"/>
      <c r="AS236" s="147"/>
      <c r="AT236" s="147"/>
      <c r="AU236" s="147"/>
      <c r="AV236" s="147"/>
      <c r="AW236" s="147"/>
      <c r="AX236" s="147"/>
      <c r="AY236" s="147"/>
      <c r="AZ236" s="147"/>
      <c r="BA236" s="147"/>
      <c r="BB236" s="147"/>
      <c r="BC236" s="147"/>
      <c r="BD236" s="147"/>
      <c r="BE236" s="147"/>
      <c r="BF236" s="147"/>
      <c r="BG236" s="147"/>
      <c r="BH236" s="147"/>
      <c r="BI236" s="147"/>
      <c r="BJ236" s="147"/>
      <c r="BK236" s="147"/>
      <c r="BL236" s="147"/>
    </row>
    <row r="237" s="164" customFormat="true" ht="15" hidden="true" customHeight="true" outlineLevel="0" collapsed="false">
      <c r="A237" s="39"/>
      <c r="B237" s="39"/>
      <c r="C237" s="39"/>
      <c r="D237" s="39"/>
      <c r="E237" s="39" t="s">
        <v>33</v>
      </c>
      <c r="F237" s="39" t="s">
        <v>217</v>
      </c>
      <c r="G237" s="39"/>
      <c r="H237" s="39" t="s">
        <v>33</v>
      </c>
      <c r="I237" s="39" t="n">
        <v>22099.9</v>
      </c>
      <c r="J237" s="39" t="n">
        <f aca="false">J242+J247</f>
        <v>13050.3</v>
      </c>
      <c r="K237" s="153" t="n">
        <f aca="false">K242+K247</f>
        <v>0</v>
      </c>
      <c r="L237" s="153"/>
      <c r="M237" s="153" t="n">
        <f aca="false">M242+M247</f>
        <v>0</v>
      </c>
      <c r="N237" s="153"/>
      <c r="O237" s="153" t="n">
        <f aca="false">O242+O247</f>
        <v>0</v>
      </c>
      <c r="P237" s="206" t="n">
        <f aca="false">P242+P247</f>
        <v>0</v>
      </c>
      <c r="Q237" s="149"/>
      <c r="R237" s="147"/>
      <c r="S237" s="147"/>
      <c r="T237" s="147"/>
      <c r="U237" s="147"/>
      <c r="V237" s="147"/>
      <c r="W237" s="147"/>
      <c r="X237" s="147"/>
      <c r="Y237" s="147"/>
      <c r="Z237" s="147"/>
      <c r="AA237" s="147"/>
      <c r="AB237" s="147"/>
      <c r="AC237" s="147"/>
      <c r="AD237" s="147"/>
      <c r="AE237" s="147"/>
      <c r="AF237" s="147"/>
      <c r="AG237" s="147"/>
      <c r="AH237" s="147"/>
      <c r="AI237" s="147"/>
      <c r="AJ237" s="147"/>
      <c r="AK237" s="147"/>
      <c r="AL237" s="147"/>
      <c r="AM237" s="147"/>
      <c r="AN237" s="147"/>
      <c r="AO237" s="147"/>
      <c r="AP237" s="147"/>
      <c r="AQ237" s="147"/>
      <c r="AR237" s="147"/>
      <c r="AS237" s="147"/>
      <c r="AT237" s="147"/>
      <c r="AU237" s="147"/>
      <c r="AV237" s="147"/>
      <c r="AW237" s="147"/>
      <c r="AX237" s="147"/>
      <c r="AY237" s="147"/>
      <c r="AZ237" s="147"/>
      <c r="BA237" s="147"/>
      <c r="BB237" s="147"/>
      <c r="BC237" s="147"/>
      <c r="BD237" s="147"/>
      <c r="BE237" s="147"/>
      <c r="BF237" s="147"/>
      <c r="BG237" s="147"/>
      <c r="BH237" s="147"/>
      <c r="BI237" s="147"/>
      <c r="BJ237" s="147"/>
      <c r="BK237" s="147"/>
      <c r="BL237" s="147"/>
    </row>
    <row r="238" s="147" customFormat="true" ht="15.75" hidden="true" customHeight="true" outlineLevel="0" collapsed="false">
      <c r="A238" s="39"/>
      <c r="B238" s="39"/>
      <c r="C238" s="39"/>
      <c r="D238" s="39"/>
      <c r="E238" s="39"/>
      <c r="F238" s="39"/>
      <c r="G238" s="39"/>
      <c r="H238" s="39" t="s">
        <v>34</v>
      </c>
      <c r="I238" s="39"/>
      <c r="J238" s="39"/>
      <c r="K238" s="153" t="n">
        <f aca="false">K243+K248</f>
        <v>0</v>
      </c>
      <c r="L238" s="153"/>
      <c r="M238" s="151" t="n">
        <f aca="false">M243+M248</f>
        <v>0</v>
      </c>
      <c r="N238" s="151"/>
      <c r="O238" s="153" t="n">
        <f aca="false">O243+O248</f>
        <v>0</v>
      </c>
      <c r="P238" s="206" t="n">
        <f aca="false">P243+P248</f>
        <v>0</v>
      </c>
      <c r="Q238" s="149"/>
    </row>
    <row r="239" s="12" customFormat="true" ht="15" hidden="false" customHeight="true" outlineLevel="0" collapsed="false">
      <c r="A239" s="44" t="s">
        <v>37</v>
      </c>
      <c r="B239" s="75" t="s">
        <v>218</v>
      </c>
      <c r="C239" s="20" t="s">
        <v>28</v>
      </c>
      <c r="D239" s="20" t="s">
        <v>219</v>
      </c>
      <c r="E239" s="57" t="s">
        <v>27</v>
      </c>
      <c r="F239" s="57" t="s">
        <v>28</v>
      </c>
      <c r="G239" s="58" t="s">
        <v>28</v>
      </c>
      <c r="H239" s="47" t="s">
        <v>29</v>
      </c>
      <c r="I239" s="48" t="n">
        <f aca="false">M241</f>
        <v>34770.2</v>
      </c>
      <c r="J239" s="84" t="n">
        <f aca="false">N241</f>
        <v>12977.1</v>
      </c>
      <c r="K239" s="40"/>
      <c r="L239" s="40"/>
      <c r="M239" s="41"/>
      <c r="N239" s="41"/>
      <c r="O239" s="50" t="n">
        <f aca="false">O240+O241+O242+O243</f>
        <v>0</v>
      </c>
      <c r="P239" s="51"/>
      <c r="Q239" s="11"/>
    </row>
    <row r="240" s="12" customFormat="true" ht="15.75" hidden="false" customHeight="false" outlineLevel="0" collapsed="false">
      <c r="A240" s="44"/>
      <c r="B240" s="75"/>
      <c r="C240" s="20"/>
      <c r="D240" s="20"/>
      <c r="E240" s="57"/>
      <c r="F240" s="57"/>
      <c r="G240" s="58"/>
      <c r="H240" s="47" t="s">
        <v>30</v>
      </c>
      <c r="I240" s="48"/>
      <c r="J240" s="84"/>
      <c r="K240" s="40"/>
      <c r="L240" s="40"/>
      <c r="M240" s="41"/>
      <c r="N240" s="41"/>
      <c r="O240" s="50"/>
      <c r="P240" s="51"/>
      <c r="Q240" s="11"/>
    </row>
    <row r="241" s="12" customFormat="true" ht="15" hidden="false" customHeight="true" outlineLevel="0" collapsed="false">
      <c r="A241" s="44"/>
      <c r="B241" s="75"/>
      <c r="C241" s="20"/>
      <c r="D241" s="20"/>
      <c r="E241" s="57" t="s">
        <v>31</v>
      </c>
      <c r="F241" s="57"/>
      <c r="G241" s="58"/>
      <c r="H241" s="47" t="s">
        <v>32</v>
      </c>
      <c r="I241" s="48"/>
      <c r="J241" s="84"/>
      <c r="K241" s="40"/>
      <c r="L241" s="40"/>
      <c r="M241" s="151" t="n">
        <v>34770.2</v>
      </c>
      <c r="N241" s="151" t="n">
        <v>12977.1</v>
      </c>
      <c r="O241" s="50" t="n">
        <v>0</v>
      </c>
      <c r="P241" s="51"/>
      <c r="Q241" s="11"/>
    </row>
    <row r="242" s="12" customFormat="true" ht="28.5" hidden="false" customHeight="true" outlineLevel="0" collapsed="false">
      <c r="A242" s="44"/>
      <c r="B242" s="75"/>
      <c r="C242" s="20"/>
      <c r="D242" s="20"/>
      <c r="E242" s="57" t="s">
        <v>33</v>
      </c>
      <c r="F242" s="57" t="n">
        <v>22097.5</v>
      </c>
      <c r="G242" s="58"/>
      <c r="H242" s="53" t="s">
        <v>33</v>
      </c>
      <c r="I242" s="54" t="n">
        <v>34770.2</v>
      </c>
      <c r="J242" s="85" t="n">
        <v>12977.1</v>
      </c>
      <c r="K242" s="40"/>
      <c r="L242" s="40"/>
      <c r="M242" s="41"/>
      <c r="N242" s="41"/>
      <c r="O242" s="50" t="n">
        <v>0</v>
      </c>
      <c r="P242" s="51"/>
      <c r="Q242" s="11"/>
    </row>
    <row r="243" s="12" customFormat="true" ht="15.75" hidden="false" customHeight="true" outlineLevel="0" collapsed="false">
      <c r="A243" s="44"/>
      <c r="B243" s="75"/>
      <c r="C243" s="20"/>
      <c r="D243" s="20"/>
      <c r="E243" s="57"/>
      <c r="F243" s="57"/>
      <c r="G243" s="58"/>
      <c r="H243" s="53" t="s">
        <v>34</v>
      </c>
      <c r="I243" s="54"/>
      <c r="J243" s="85"/>
      <c r="K243" s="40"/>
      <c r="L243" s="40"/>
      <c r="M243" s="41"/>
      <c r="N243" s="41"/>
      <c r="O243" s="50"/>
      <c r="P243" s="51"/>
      <c r="Q243" s="11"/>
    </row>
    <row r="244" s="12" customFormat="true" ht="15" hidden="false" customHeight="true" outlineLevel="0" collapsed="false">
      <c r="A244" s="60"/>
      <c r="B244" s="75" t="s">
        <v>220</v>
      </c>
      <c r="C244" s="82" t="s">
        <v>28</v>
      </c>
      <c r="D244" s="20" t="s">
        <v>221</v>
      </c>
      <c r="E244" s="57" t="s">
        <v>27</v>
      </c>
      <c r="F244" s="57" t="s">
        <v>28</v>
      </c>
      <c r="G244" s="207" t="s">
        <v>28</v>
      </c>
      <c r="H244" s="47" t="s">
        <v>29</v>
      </c>
      <c r="I244" s="48" t="n">
        <f aca="false">M244</f>
        <v>74.4</v>
      </c>
      <c r="J244" s="84" t="n">
        <f aca="false">N244</f>
        <v>73.2</v>
      </c>
      <c r="K244" s="208"/>
      <c r="L244" s="208"/>
      <c r="M244" s="209" t="n">
        <v>74.4</v>
      </c>
      <c r="N244" s="209" t="n">
        <v>73.2</v>
      </c>
      <c r="O244" s="208" t="n">
        <f aca="false">O247</f>
        <v>0</v>
      </c>
      <c r="P244" s="210"/>
      <c r="Q244" s="211"/>
    </row>
    <row r="245" s="12" customFormat="true" ht="6.75" hidden="false" customHeight="true" outlineLevel="0" collapsed="false">
      <c r="A245" s="60"/>
      <c r="B245" s="75"/>
      <c r="C245" s="82"/>
      <c r="D245" s="20"/>
      <c r="E245" s="57"/>
      <c r="F245" s="57"/>
      <c r="G245" s="207"/>
      <c r="H245" s="47" t="s">
        <v>30</v>
      </c>
      <c r="I245" s="48"/>
      <c r="J245" s="84"/>
      <c r="K245" s="208"/>
      <c r="L245" s="208"/>
      <c r="M245" s="208"/>
      <c r="N245" s="208"/>
      <c r="O245" s="208"/>
      <c r="P245" s="210"/>
      <c r="Q245" s="211"/>
    </row>
    <row r="246" s="12" customFormat="true" ht="21.75" hidden="false" customHeight="true" outlineLevel="0" collapsed="false">
      <c r="A246" s="60"/>
      <c r="B246" s="75"/>
      <c r="C246" s="82"/>
      <c r="D246" s="20"/>
      <c r="E246" s="57" t="s">
        <v>31</v>
      </c>
      <c r="F246" s="57"/>
      <c r="G246" s="207"/>
      <c r="H246" s="47" t="s">
        <v>32</v>
      </c>
      <c r="I246" s="48"/>
      <c r="J246" s="84"/>
      <c r="K246" s="208"/>
      <c r="L246" s="208"/>
      <c r="M246" s="208"/>
      <c r="N246" s="208"/>
      <c r="O246" s="208"/>
      <c r="P246" s="210"/>
      <c r="Q246" s="211"/>
    </row>
    <row r="247" s="12" customFormat="true" ht="30" hidden="false" customHeight="true" outlineLevel="0" collapsed="false">
      <c r="A247" s="60"/>
      <c r="B247" s="75"/>
      <c r="C247" s="82"/>
      <c r="D247" s="20"/>
      <c r="E247" s="57" t="s">
        <v>33</v>
      </c>
      <c r="F247" s="57" t="s">
        <v>222</v>
      </c>
      <c r="G247" s="207"/>
      <c r="H247" s="53" t="s">
        <v>33</v>
      </c>
      <c r="I247" s="54" t="n">
        <v>74.4</v>
      </c>
      <c r="J247" s="85" t="n">
        <v>73.2</v>
      </c>
      <c r="K247" s="208"/>
      <c r="L247" s="208"/>
      <c r="M247" s="208"/>
      <c r="N247" s="208"/>
      <c r="O247" s="208" t="n">
        <v>0</v>
      </c>
      <c r="P247" s="210"/>
      <c r="Q247" s="211"/>
    </row>
    <row r="248" s="12" customFormat="true" ht="15.75" hidden="true" customHeight="true" outlineLevel="0" collapsed="false">
      <c r="A248" s="19"/>
      <c r="B248" s="75"/>
      <c r="C248" s="82"/>
      <c r="D248" s="20"/>
      <c r="E248" s="57"/>
      <c r="F248" s="57"/>
      <c r="G248" s="207"/>
      <c r="H248" s="53" t="s">
        <v>34</v>
      </c>
      <c r="I248" s="54"/>
      <c r="J248" s="85"/>
      <c r="K248" s="209"/>
      <c r="L248" s="209"/>
      <c r="M248" s="209"/>
      <c r="N248" s="209"/>
      <c r="O248" s="209"/>
      <c r="P248" s="212"/>
      <c r="Q248" s="213"/>
    </row>
    <row r="249" s="12" customFormat="true" ht="15" hidden="true" customHeight="true" outlineLevel="0" collapsed="false">
      <c r="A249" s="19"/>
      <c r="B249" s="214" t="s">
        <v>223</v>
      </c>
      <c r="C249" s="214"/>
      <c r="D249" s="214" t="s">
        <v>224</v>
      </c>
      <c r="E249" s="215" t="s">
        <v>225</v>
      </c>
      <c r="F249" s="215"/>
      <c r="G249" s="216"/>
      <c r="H249" s="216" t="n">
        <v>44926</v>
      </c>
      <c r="I249" s="217" t="s">
        <v>29</v>
      </c>
      <c r="J249" s="85" t="e">
        <f aca="false">SUM(J250:J253)</f>
        <v>#N/A</v>
      </c>
      <c r="K249" s="208"/>
      <c r="L249" s="208"/>
      <c r="M249" s="208"/>
      <c r="N249" s="208"/>
      <c r="O249" s="208" t="n">
        <f aca="false">O252</f>
        <v>0</v>
      </c>
      <c r="P249" s="210"/>
      <c r="Q249" s="211"/>
    </row>
    <row r="250" s="12" customFormat="true" ht="18.75" hidden="true" customHeight="false" outlineLevel="0" collapsed="false">
      <c r="A250" s="19"/>
      <c r="B250" s="214"/>
      <c r="C250" s="214"/>
      <c r="D250" s="214"/>
      <c r="E250" s="215"/>
      <c r="F250" s="215"/>
      <c r="G250" s="216"/>
      <c r="H250" s="216"/>
      <c r="I250" s="217" t="s">
        <v>30</v>
      </c>
      <c r="J250" s="218" t="n">
        <v>0</v>
      </c>
      <c r="K250" s="208"/>
      <c r="L250" s="208"/>
      <c r="M250" s="208"/>
      <c r="N250" s="208"/>
      <c r="O250" s="208"/>
      <c r="P250" s="210"/>
      <c r="Q250" s="211"/>
    </row>
    <row r="251" s="12" customFormat="true" ht="18.75" hidden="true" customHeight="false" outlineLevel="0" collapsed="false">
      <c r="A251" s="19"/>
      <c r="B251" s="214"/>
      <c r="C251" s="214"/>
      <c r="D251" s="214"/>
      <c r="E251" s="215"/>
      <c r="F251" s="215"/>
      <c r="G251" s="216"/>
      <c r="H251" s="216"/>
      <c r="I251" s="217" t="s">
        <v>32</v>
      </c>
      <c r="J251" s="218" t="n">
        <v>0</v>
      </c>
      <c r="K251" s="208"/>
      <c r="L251" s="208"/>
      <c r="M251" s="208"/>
      <c r="N251" s="208"/>
      <c r="O251" s="208"/>
      <c r="P251" s="210"/>
      <c r="Q251" s="211"/>
    </row>
    <row r="252" s="12" customFormat="true" ht="18.75" hidden="true" customHeight="false" outlineLevel="0" collapsed="false">
      <c r="A252" s="19"/>
      <c r="B252" s="214"/>
      <c r="C252" s="214"/>
      <c r="D252" s="214"/>
      <c r="E252" s="215"/>
      <c r="F252" s="215"/>
      <c r="G252" s="216"/>
      <c r="H252" s="216"/>
      <c r="I252" s="217" t="s">
        <v>33</v>
      </c>
      <c r="J252" s="218" t="e">
        <f aca="false">J256</f>
        <v>#N/A</v>
      </c>
      <c r="K252" s="208"/>
      <c r="L252" s="208"/>
      <c r="M252" s="208"/>
      <c r="N252" s="208"/>
      <c r="O252" s="208" t="n">
        <f aca="false">O256</f>
        <v>0</v>
      </c>
      <c r="P252" s="210"/>
      <c r="Q252" s="211"/>
    </row>
    <row r="253" s="147" customFormat="true" ht="15.75" hidden="true" customHeight="true" outlineLevel="0" collapsed="false">
      <c r="A253" s="19"/>
      <c r="B253" s="214"/>
      <c r="C253" s="214"/>
      <c r="D253" s="214"/>
      <c r="E253" s="215"/>
      <c r="F253" s="215"/>
      <c r="G253" s="216"/>
      <c r="H253" s="216"/>
      <c r="I253" s="217" t="s">
        <v>34</v>
      </c>
      <c r="J253" s="218" t="n">
        <v>0</v>
      </c>
      <c r="K253" s="208"/>
      <c r="L253" s="208"/>
      <c r="M253" s="208"/>
      <c r="N253" s="208"/>
      <c r="O253" s="208"/>
      <c r="P253" s="210"/>
      <c r="Q253" s="211"/>
      <c r="R253" s="219"/>
      <c r="S253" s="36"/>
    </row>
    <row r="254" s="223" customFormat="true" ht="82.5" hidden="false" customHeight="true" outlineLevel="0" collapsed="false">
      <c r="A254" s="20" t="s">
        <v>226</v>
      </c>
      <c r="B254" s="20"/>
      <c r="C254" s="20"/>
      <c r="D254" s="20"/>
      <c r="E254" s="168"/>
      <c r="F254" s="57" t="s">
        <v>227</v>
      </c>
      <c r="G254" s="57"/>
      <c r="H254" s="57"/>
      <c r="I254" s="57"/>
      <c r="J254" s="57"/>
      <c r="K254" s="220"/>
      <c r="L254" s="220"/>
      <c r="M254" s="173"/>
      <c r="N254" s="173"/>
      <c r="O254" s="220"/>
      <c r="P254" s="221"/>
      <c r="Q254" s="222"/>
      <c r="R254" s="176"/>
      <c r="S254" s="176"/>
      <c r="T254" s="176"/>
      <c r="U254" s="176"/>
      <c r="V254" s="176"/>
      <c r="W254" s="176"/>
      <c r="X254" s="176"/>
      <c r="Y254" s="176"/>
      <c r="Z254" s="176"/>
      <c r="AA254" s="176"/>
      <c r="AB254" s="176"/>
      <c r="AC254" s="176"/>
      <c r="AD254" s="176"/>
      <c r="AE254" s="176"/>
      <c r="AF254" s="176"/>
      <c r="AG254" s="176"/>
      <c r="AH254" s="176"/>
      <c r="AI254" s="176"/>
      <c r="AJ254" s="176"/>
      <c r="AK254" s="176"/>
      <c r="AL254" s="176"/>
      <c r="AM254" s="176"/>
      <c r="AN254" s="176"/>
      <c r="AO254" s="176"/>
      <c r="AP254" s="176"/>
      <c r="AQ254" s="176"/>
      <c r="AR254" s="176"/>
      <c r="AS254" s="176"/>
      <c r="AT254" s="176"/>
      <c r="AU254" s="176"/>
      <c r="AV254" s="176"/>
      <c r="AW254" s="176"/>
      <c r="AX254" s="176"/>
      <c r="AY254" s="176"/>
      <c r="AZ254" s="176"/>
      <c r="BA254" s="176"/>
      <c r="BB254" s="176"/>
      <c r="BC254" s="176"/>
      <c r="BD254" s="176"/>
      <c r="BE254" s="176"/>
      <c r="BF254" s="176"/>
      <c r="BG254" s="176"/>
      <c r="BH254" s="176"/>
      <c r="BI254" s="176"/>
      <c r="BJ254" s="176"/>
      <c r="BK254" s="176"/>
      <c r="BL254" s="176"/>
    </row>
    <row r="255" s="233" customFormat="true" ht="18.75" hidden="true" customHeight="false" outlineLevel="0" collapsed="false">
      <c r="A255" s="18"/>
      <c r="B255" s="224"/>
      <c r="C255" s="225"/>
      <c r="D255" s="225"/>
      <c r="E255" s="225"/>
      <c r="F255" s="225"/>
      <c r="G255" s="225"/>
      <c r="H255" s="225"/>
      <c r="I255" s="226"/>
      <c r="J255" s="227"/>
      <c r="K255" s="228"/>
      <c r="L255" s="228"/>
      <c r="M255" s="229"/>
      <c r="N255" s="229"/>
      <c r="O255" s="230"/>
      <c r="P255" s="231"/>
      <c r="Q255" s="232"/>
      <c r="R255" s="147"/>
      <c r="S255" s="147"/>
      <c r="T255" s="147"/>
      <c r="U255" s="147"/>
      <c r="V255" s="147"/>
      <c r="W255" s="147"/>
      <c r="X255" s="147"/>
      <c r="Y255" s="147"/>
      <c r="Z255" s="147"/>
      <c r="AA255" s="147"/>
      <c r="AB255" s="147"/>
      <c r="AC255" s="147"/>
      <c r="AD255" s="147"/>
      <c r="AE255" s="147"/>
      <c r="AF255" s="147"/>
      <c r="AG255" s="147"/>
      <c r="AH255" s="147"/>
      <c r="AI255" s="147"/>
      <c r="AJ255" s="147"/>
      <c r="AK255" s="147"/>
      <c r="AL255" s="147"/>
      <c r="AM255" s="147"/>
      <c r="AN255" s="147"/>
      <c r="AO255" s="147"/>
      <c r="AP255" s="147"/>
      <c r="AQ255" s="147"/>
      <c r="AR255" s="147"/>
      <c r="AS255" s="147"/>
      <c r="AT255" s="147"/>
      <c r="AU255" s="147"/>
      <c r="AV255" s="147"/>
      <c r="AW255" s="147"/>
      <c r="AX255" s="147"/>
      <c r="AY255" s="147"/>
      <c r="AZ255" s="147"/>
      <c r="BA255" s="147"/>
      <c r="BB255" s="147"/>
      <c r="BC255" s="147"/>
      <c r="BD255" s="147"/>
      <c r="BE255" s="147"/>
      <c r="BF255" s="147"/>
      <c r="BG255" s="147"/>
      <c r="BH255" s="147"/>
      <c r="BI255" s="147"/>
      <c r="BJ255" s="147"/>
      <c r="BK255" s="147"/>
      <c r="BL255" s="147"/>
    </row>
    <row r="256" s="233" customFormat="true" ht="18.75" hidden="true" customHeight="false" outlineLevel="0" collapsed="false">
      <c r="A256" s="234"/>
      <c r="B256" s="235"/>
      <c r="C256" s="235"/>
      <c r="D256" s="235"/>
      <c r="E256" s="235"/>
      <c r="F256" s="235"/>
      <c r="G256" s="235"/>
      <c r="H256" s="235"/>
      <c r="I256" s="236"/>
      <c r="J256" s="237" t="e">
        <f aca="false">#N/A</f>
        <v>#N/A</v>
      </c>
      <c r="K256" s="228"/>
      <c r="L256" s="228"/>
      <c r="M256" s="229"/>
      <c r="N256" s="229"/>
      <c r="O256" s="230"/>
      <c r="P256" s="231"/>
      <c r="Q256" s="232"/>
      <c r="R256" s="147"/>
      <c r="S256" s="147"/>
      <c r="T256" s="147"/>
      <c r="U256" s="147"/>
      <c r="V256" s="147"/>
      <c r="W256" s="147"/>
      <c r="X256" s="147"/>
      <c r="Y256" s="147"/>
      <c r="Z256" s="147"/>
      <c r="AA256" s="147"/>
      <c r="AB256" s="147"/>
      <c r="AC256" s="147"/>
      <c r="AD256" s="147"/>
      <c r="AE256" s="147"/>
      <c r="AF256" s="147"/>
      <c r="AG256" s="147"/>
      <c r="AH256" s="147"/>
      <c r="AI256" s="147"/>
      <c r="AJ256" s="147"/>
      <c r="AK256" s="147"/>
      <c r="AL256" s="147"/>
      <c r="AM256" s="147"/>
      <c r="AN256" s="147"/>
      <c r="AO256" s="147"/>
      <c r="AP256" s="147"/>
      <c r="AQ256" s="147"/>
      <c r="AR256" s="147"/>
      <c r="AS256" s="147"/>
      <c r="AT256" s="147"/>
      <c r="AU256" s="147"/>
      <c r="AV256" s="147"/>
      <c r="AW256" s="147"/>
      <c r="AX256" s="147"/>
      <c r="AY256" s="147"/>
      <c r="AZ256" s="147"/>
      <c r="BA256" s="147"/>
      <c r="BB256" s="147"/>
      <c r="BC256" s="147"/>
      <c r="BD256" s="147"/>
      <c r="BE256" s="147"/>
      <c r="BF256" s="147"/>
      <c r="BG256" s="147"/>
      <c r="BH256" s="147"/>
      <c r="BI256" s="147"/>
      <c r="BJ256" s="147"/>
      <c r="BK256" s="147"/>
      <c r="BL256" s="147"/>
    </row>
    <row r="257" s="233" customFormat="true" ht="18.75" hidden="true" customHeight="false" outlineLevel="0" collapsed="false">
      <c r="A257" s="234"/>
      <c r="B257" s="235"/>
      <c r="C257" s="235"/>
      <c r="D257" s="235"/>
      <c r="E257" s="235"/>
      <c r="F257" s="235"/>
      <c r="G257" s="235"/>
      <c r="H257" s="235"/>
      <c r="I257" s="236"/>
      <c r="J257" s="238"/>
      <c r="K257" s="228"/>
      <c r="L257" s="228"/>
      <c r="M257" s="229"/>
      <c r="N257" s="229"/>
      <c r="O257" s="230"/>
      <c r="P257" s="231"/>
      <c r="Q257" s="232"/>
      <c r="R257" s="147"/>
      <c r="S257" s="147"/>
      <c r="T257" s="147"/>
      <c r="U257" s="147"/>
      <c r="V257" s="147"/>
      <c r="W257" s="147"/>
      <c r="X257" s="147"/>
      <c r="Y257" s="147"/>
      <c r="Z257" s="147"/>
      <c r="AA257" s="147"/>
      <c r="AB257" s="147"/>
      <c r="AC257" s="147"/>
      <c r="AD257" s="147"/>
      <c r="AE257" s="147"/>
      <c r="AF257" s="147"/>
      <c r="AG257" s="147"/>
      <c r="AH257" s="147"/>
      <c r="AI257" s="147"/>
      <c r="AJ257" s="147"/>
      <c r="AK257" s="147"/>
      <c r="AL257" s="147"/>
      <c r="AM257" s="147"/>
      <c r="AN257" s="147"/>
      <c r="AO257" s="147"/>
      <c r="AP257" s="147"/>
      <c r="AQ257" s="147"/>
      <c r="AR257" s="147"/>
      <c r="AS257" s="147"/>
      <c r="AT257" s="147"/>
      <c r="AU257" s="147"/>
      <c r="AV257" s="147"/>
      <c r="AW257" s="147"/>
      <c r="AX257" s="147"/>
      <c r="AY257" s="147"/>
      <c r="AZ257" s="147"/>
      <c r="BA257" s="147"/>
      <c r="BB257" s="147"/>
      <c r="BC257" s="147"/>
      <c r="BD257" s="147"/>
      <c r="BE257" s="147"/>
      <c r="BF257" s="147"/>
      <c r="BG257" s="147"/>
      <c r="BH257" s="147"/>
      <c r="BI257" s="147"/>
      <c r="BJ257" s="147"/>
      <c r="BK257" s="147"/>
      <c r="BL257" s="147"/>
    </row>
    <row r="258" s="233" customFormat="true" ht="18.75" hidden="true" customHeight="false" outlineLevel="0" collapsed="false">
      <c r="A258" s="234"/>
      <c r="B258" s="235"/>
      <c r="C258" s="235"/>
      <c r="D258" s="235"/>
      <c r="E258" s="235"/>
      <c r="F258" s="235"/>
      <c r="G258" s="235"/>
      <c r="H258" s="235"/>
      <c r="I258" s="236"/>
      <c r="J258" s="239" t="n">
        <v>172171.93</v>
      </c>
      <c r="K258" s="228"/>
      <c r="L258" s="228"/>
      <c r="M258" s="229"/>
      <c r="N258" s="229"/>
      <c r="O258" s="230"/>
      <c r="P258" s="231"/>
      <c r="Q258" s="232"/>
      <c r="R258" s="147"/>
      <c r="S258" s="147"/>
      <c r="T258" s="147"/>
      <c r="U258" s="147"/>
      <c r="V258" s="147"/>
      <c r="W258" s="147"/>
      <c r="X258" s="147"/>
      <c r="Y258" s="147"/>
      <c r="Z258" s="147"/>
      <c r="AA258" s="147"/>
      <c r="AB258" s="147"/>
      <c r="AC258" s="147"/>
      <c r="AD258" s="147"/>
      <c r="AE258" s="147"/>
      <c r="AF258" s="147"/>
      <c r="AG258" s="147"/>
      <c r="AH258" s="147"/>
      <c r="AI258" s="147"/>
      <c r="AJ258" s="147"/>
      <c r="AK258" s="147"/>
      <c r="AL258" s="147"/>
      <c r="AM258" s="147"/>
      <c r="AN258" s="147"/>
      <c r="AO258" s="147"/>
      <c r="AP258" s="147"/>
      <c r="AQ258" s="147"/>
      <c r="AR258" s="147"/>
      <c r="AS258" s="147"/>
      <c r="AT258" s="147"/>
      <c r="AU258" s="147"/>
      <c r="AV258" s="147"/>
      <c r="AW258" s="147"/>
      <c r="AX258" s="147"/>
      <c r="AY258" s="147"/>
      <c r="AZ258" s="147"/>
      <c r="BA258" s="147"/>
      <c r="BB258" s="147"/>
      <c r="BC258" s="147"/>
      <c r="BD258" s="147"/>
      <c r="BE258" s="147"/>
      <c r="BF258" s="147"/>
      <c r="BG258" s="147"/>
      <c r="BH258" s="147"/>
      <c r="BI258" s="147"/>
      <c r="BJ258" s="147"/>
      <c r="BK258" s="147"/>
      <c r="BL258" s="147"/>
    </row>
    <row r="259" s="233" customFormat="true" ht="18.75" hidden="true" customHeight="false" outlineLevel="0" collapsed="false">
      <c r="A259" s="234"/>
      <c r="B259" s="235"/>
      <c r="C259" s="235"/>
      <c r="D259" s="235"/>
      <c r="E259" s="235"/>
      <c r="F259" s="235"/>
      <c r="G259" s="235"/>
      <c r="H259" s="235"/>
      <c r="I259" s="236"/>
      <c r="J259" s="238"/>
      <c r="K259" s="228"/>
      <c r="L259" s="228"/>
      <c r="M259" s="229"/>
      <c r="N259" s="229"/>
      <c r="O259" s="230"/>
      <c r="P259" s="231"/>
      <c r="Q259" s="232"/>
      <c r="R259" s="147"/>
      <c r="S259" s="147"/>
      <c r="T259" s="147"/>
      <c r="U259" s="147"/>
      <c r="V259" s="147"/>
      <c r="W259" s="147"/>
      <c r="X259" s="147"/>
      <c r="Y259" s="147"/>
      <c r="Z259" s="147"/>
      <c r="AA259" s="147"/>
      <c r="AB259" s="147"/>
      <c r="AC259" s="147"/>
      <c r="AD259" s="147"/>
      <c r="AE259" s="147"/>
      <c r="AF259" s="147"/>
      <c r="AG259" s="147"/>
      <c r="AH259" s="147"/>
      <c r="AI259" s="147"/>
      <c r="AJ259" s="147"/>
      <c r="AK259" s="147"/>
      <c r="AL259" s="147"/>
      <c r="AM259" s="147"/>
      <c r="AN259" s="147"/>
      <c r="AO259" s="147"/>
      <c r="AP259" s="147"/>
      <c r="AQ259" s="147"/>
      <c r="AR259" s="147"/>
      <c r="AS259" s="147"/>
      <c r="AT259" s="147"/>
      <c r="AU259" s="147"/>
      <c r="AV259" s="147"/>
      <c r="AW259" s="147"/>
      <c r="AX259" s="147"/>
      <c r="AY259" s="147"/>
      <c r="AZ259" s="147"/>
      <c r="BA259" s="147"/>
      <c r="BB259" s="147"/>
      <c r="BC259" s="147"/>
      <c r="BD259" s="147"/>
      <c r="BE259" s="147"/>
      <c r="BF259" s="147"/>
      <c r="BG259" s="147"/>
      <c r="BH259" s="147"/>
      <c r="BI259" s="147"/>
      <c r="BJ259" s="147"/>
      <c r="BK259" s="147"/>
      <c r="BL259" s="147"/>
    </row>
    <row r="260" s="233" customFormat="true" ht="18.75" hidden="true" customHeight="false" outlineLevel="0" collapsed="false">
      <c r="A260" s="234"/>
      <c r="B260" s="235"/>
      <c r="C260" s="235"/>
      <c r="D260" s="235"/>
      <c r="E260" s="235"/>
      <c r="F260" s="235"/>
      <c r="G260" s="235"/>
      <c r="H260" s="235"/>
      <c r="I260" s="236"/>
      <c r="J260" s="238"/>
      <c r="K260" s="228"/>
      <c r="L260" s="228"/>
      <c r="M260" s="229"/>
      <c r="N260" s="229"/>
      <c r="O260" s="230"/>
      <c r="P260" s="231"/>
      <c r="Q260" s="232"/>
      <c r="R260" s="147"/>
      <c r="S260" s="147"/>
      <c r="T260" s="147"/>
      <c r="U260" s="147"/>
      <c r="V260" s="147"/>
      <c r="W260" s="147"/>
      <c r="X260" s="147"/>
      <c r="Y260" s="147"/>
      <c r="Z260" s="147"/>
      <c r="AA260" s="147"/>
      <c r="AB260" s="147"/>
      <c r="AC260" s="147"/>
      <c r="AD260" s="147"/>
      <c r="AE260" s="147"/>
      <c r="AF260" s="147"/>
      <c r="AG260" s="147"/>
      <c r="AH260" s="147"/>
      <c r="AI260" s="147"/>
      <c r="AJ260" s="147"/>
      <c r="AK260" s="147"/>
      <c r="AL260" s="147"/>
      <c r="AM260" s="147"/>
      <c r="AN260" s="147"/>
      <c r="AO260" s="147"/>
      <c r="AP260" s="147"/>
      <c r="AQ260" s="147"/>
      <c r="AR260" s="147"/>
      <c r="AS260" s="147"/>
      <c r="AT260" s="147"/>
      <c r="AU260" s="147"/>
      <c r="AV260" s="147"/>
      <c r="AW260" s="147"/>
      <c r="AX260" s="147"/>
      <c r="AY260" s="147"/>
      <c r="AZ260" s="147"/>
      <c r="BA260" s="147"/>
      <c r="BB260" s="147"/>
      <c r="BC260" s="147"/>
      <c r="BD260" s="147"/>
      <c r="BE260" s="147"/>
      <c r="BF260" s="147"/>
      <c r="BG260" s="147"/>
      <c r="BH260" s="147"/>
      <c r="BI260" s="147"/>
      <c r="BJ260" s="147"/>
      <c r="BK260" s="147"/>
      <c r="BL260" s="147"/>
    </row>
    <row r="261" s="233" customFormat="true" ht="18.75" hidden="true" customHeight="false" outlineLevel="0" collapsed="false">
      <c r="A261" s="234"/>
      <c r="B261" s="235"/>
      <c r="C261" s="235"/>
      <c r="D261" s="235"/>
      <c r="E261" s="235"/>
      <c r="F261" s="235"/>
      <c r="G261" s="235"/>
      <c r="H261" s="235"/>
      <c r="I261" s="236"/>
      <c r="J261" s="238"/>
      <c r="K261" s="228"/>
      <c r="L261" s="228"/>
      <c r="M261" s="229"/>
      <c r="N261" s="229"/>
      <c r="O261" s="230"/>
      <c r="P261" s="231"/>
      <c r="Q261" s="232"/>
      <c r="R261" s="147"/>
      <c r="S261" s="147"/>
      <c r="T261" s="147"/>
      <c r="U261" s="147"/>
      <c r="V261" s="147"/>
      <c r="W261" s="147"/>
      <c r="X261" s="147"/>
      <c r="Y261" s="147"/>
      <c r="Z261" s="147"/>
      <c r="AA261" s="147"/>
      <c r="AB261" s="147"/>
      <c r="AC261" s="147"/>
      <c r="AD261" s="147"/>
      <c r="AE261" s="147"/>
      <c r="AF261" s="147"/>
      <c r="AG261" s="147"/>
      <c r="AH261" s="147"/>
      <c r="AI261" s="147"/>
      <c r="AJ261" s="147"/>
      <c r="AK261" s="147"/>
      <c r="AL261" s="147"/>
      <c r="AM261" s="147"/>
      <c r="AN261" s="147"/>
      <c r="AO261" s="147"/>
      <c r="AP261" s="147"/>
      <c r="AQ261" s="147"/>
      <c r="AR261" s="147"/>
      <c r="AS261" s="147"/>
      <c r="AT261" s="147"/>
      <c r="AU261" s="147"/>
      <c r="AV261" s="147"/>
      <c r="AW261" s="147"/>
      <c r="AX261" s="147"/>
      <c r="AY261" s="147"/>
      <c r="AZ261" s="147"/>
      <c r="BA261" s="147"/>
      <c r="BB261" s="147"/>
      <c r="BC261" s="147"/>
      <c r="BD261" s="147"/>
      <c r="BE261" s="147"/>
      <c r="BF261" s="147"/>
      <c r="BG261" s="147"/>
      <c r="BH261" s="147"/>
      <c r="BI261" s="147"/>
      <c r="BJ261" s="147"/>
      <c r="BK261" s="147"/>
      <c r="BL261" s="147"/>
    </row>
    <row r="262" s="233" customFormat="true" ht="18.75" hidden="true" customHeight="false" outlineLevel="0" collapsed="false">
      <c r="A262" s="234"/>
      <c r="B262" s="235"/>
      <c r="C262" s="235"/>
      <c r="D262" s="235"/>
      <c r="E262" s="235"/>
      <c r="F262" s="235"/>
      <c r="G262" s="235"/>
      <c r="H262" s="235"/>
      <c r="I262" s="236"/>
      <c r="J262" s="238"/>
      <c r="K262" s="228"/>
      <c r="L262" s="228"/>
      <c r="M262" s="229"/>
      <c r="N262" s="229"/>
      <c r="O262" s="230"/>
      <c r="P262" s="231"/>
      <c r="Q262" s="232"/>
      <c r="R262" s="147"/>
      <c r="S262" s="147"/>
      <c r="T262" s="147"/>
      <c r="U262" s="147"/>
      <c r="V262" s="147"/>
      <c r="W262" s="147"/>
      <c r="X262" s="147"/>
      <c r="Y262" s="147"/>
      <c r="Z262" s="147"/>
      <c r="AA262" s="147"/>
      <c r="AB262" s="147"/>
      <c r="AC262" s="14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row>
    <row r="263" s="233" customFormat="true" ht="18.75" hidden="true" customHeight="false" outlineLevel="0" collapsed="false">
      <c r="A263" s="234"/>
      <c r="B263" s="235"/>
      <c r="C263" s="235"/>
      <c r="D263" s="235"/>
      <c r="E263" s="235"/>
      <c r="F263" s="235"/>
      <c r="G263" s="235"/>
      <c r="H263" s="235"/>
      <c r="I263" s="236"/>
      <c r="J263" s="238"/>
      <c r="K263" s="228"/>
      <c r="L263" s="228"/>
      <c r="M263" s="229"/>
      <c r="N263" s="229"/>
      <c r="O263" s="230"/>
      <c r="P263" s="231"/>
      <c r="Q263" s="232"/>
      <c r="R263" s="147"/>
      <c r="S263" s="147"/>
      <c r="T263" s="147"/>
      <c r="U263" s="147"/>
      <c r="V263" s="147"/>
      <c r="W263" s="147"/>
      <c r="X263" s="147"/>
      <c r="Y263" s="147"/>
      <c r="Z263" s="147"/>
      <c r="AA263" s="147"/>
      <c r="AB263" s="147"/>
      <c r="AC263" s="147"/>
      <c r="AD263" s="147"/>
      <c r="AE263" s="147"/>
      <c r="AF263" s="147"/>
      <c r="AG263" s="147"/>
      <c r="AH263" s="147"/>
      <c r="AI263" s="147"/>
      <c r="AJ263" s="147"/>
      <c r="AK263" s="147"/>
      <c r="AL263" s="147"/>
      <c r="AM263" s="147"/>
      <c r="AN263" s="147"/>
      <c r="AO263" s="147"/>
      <c r="AP263" s="147"/>
      <c r="AQ263" s="147"/>
      <c r="AR263" s="147"/>
      <c r="AS263" s="147"/>
      <c r="AT263" s="147"/>
      <c r="AU263" s="147"/>
      <c r="AV263" s="147"/>
      <c r="AW263" s="147"/>
      <c r="AX263" s="147"/>
      <c r="AY263" s="147"/>
      <c r="AZ263" s="147"/>
      <c r="BA263" s="147"/>
      <c r="BB263" s="147"/>
      <c r="BC263" s="147"/>
      <c r="BD263" s="147"/>
      <c r="BE263" s="147"/>
      <c r="BF263" s="147"/>
      <c r="BG263" s="147"/>
      <c r="BH263" s="147"/>
      <c r="BI263" s="147"/>
      <c r="BJ263" s="147"/>
      <c r="BK263" s="147"/>
      <c r="BL263" s="147"/>
    </row>
    <row r="264" s="233" customFormat="true" ht="18.75" hidden="true" customHeight="false" outlineLevel="0" collapsed="false">
      <c r="A264" s="234"/>
      <c r="B264" s="235"/>
      <c r="C264" s="235"/>
      <c r="D264" s="235"/>
      <c r="E264" s="235"/>
      <c r="F264" s="235"/>
      <c r="G264" s="235"/>
      <c r="H264" s="235"/>
      <c r="I264" s="236"/>
      <c r="J264" s="238"/>
      <c r="K264" s="228"/>
      <c r="L264" s="228"/>
      <c r="M264" s="229"/>
      <c r="N264" s="229"/>
      <c r="O264" s="230"/>
      <c r="P264" s="231"/>
      <c r="Q264" s="232"/>
      <c r="R264" s="147"/>
      <c r="S264" s="147"/>
      <c r="T264" s="147"/>
      <c r="U264" s="147"/>
      <c r="V264" s="147"/>
      <c r="W264" s="147"/>
      <c r="X264" s="147"/>
      <c r="Y264" s="147"/>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row>
    <row r="265" s="233" customFormat="true" ht="18.75" hidden="true" customHeight="false" outlineLevel="0" collapsed="false">
      <c r="A265" s="234"/>
      <c r="B265" s="235"/>
      <c r="C265" s="235"/>
      <c r="D265" s="235"/>
      <c r="E265" s="235"/>
      <c r="F265" s="235"/>
      <c r="G265" s="235"/>
      <c r="H265" s="235"/>
      <c r="I265" s="236"/>
      <c r="J265" s="238"/>
      <c r="K265" s="228"/>
      <c r="L265" s="228"/>
      <c r="M265" s="229"/>
      <c r="N265" s="229"/>
      <c r="O265" s="230"/>
      <c r="P265" s="231"/>
      <c r="Q265" s="232"/>
      <c r="R265" s="147"/>
      <c r="S265" s="147"/>
      <c r="T265" s="147"/>
      <c r="U265" s="147"/>
      <c r="V265" s="147"/>
      <c r="W265" s="147"/>
      <c r="X265" s="147"/>
      <c r="Y265" s="147"/>
      <c r="Z265" s="147"/>
      <c r="AA265" s="147"/>
      <c r="AB265" s="147"/>
      <c r="AC265" s="147"/>
      <c r="AD265" s="147"/>
      <c r="AE265" s="147"/>
      <c r="AF265" s="147"/>
      <c r="AG265" s="147"/>
      <c r="AH265" s="147"/>
      <c r="AI265" s="147"/>
      <c r="AJ265" s="147"/>
      <c r="AK265" s="147"/>
      <c r="AL265" s="147"/>
      <c r="AM265" s="147"/>
      <c r="AN265" s="147"/>
      <c r="AO265" s="147"/>
      <c r="AP265" s="147"/>
      <c r="AQ265" s="147"/>
      <c r="AR265" s="147"/>
      <c r="AS265" s="147"/>
      <c r="AT265" s="147"/>
      <c r="AU265" s="147"/>
      <c r="AV265" s="147"/>
      <c r="AW265" s="147"/>
      <c r="AX265" s="147"/>
      <c r="AY265" s="147"/>
      <c r="AZ265" s="147"/>
      <c r="BA265" s="147"/>
      <c r="BB265" s="147"/>
      <c r="BC265" s="147"/>
      <c r="BD265" s="147"/>
      <c r="BE265" s="147"/>
      <c r="BF265" s="147"/>
      <c r="BG265" s="147"/>
      <c r="BH265" s="147"/>
      <c r="BI265" s="147"/>
      <c r="BJ265" s="147"/>
      <c r="BK265" s="147"/>
      <c r="BL265" s="147"/>
    </row>
    <row r="266" s="233" customFormat="true" ht="18.75" hidden="true" customHeight="false" outlineLevel="0" collapsed="false">
      <c r="A266" s="234"/>
      <c r="B266" s="235"/>
      <c r="C266" s="235"/>
      <c r="D266" s="235"/>
      <c r="E266" s="235"/>
      <c r="F266" s="235"/>
      <c r="G266" s="235"/>
      <c r="H266" s="235"/>
      <c r="I266" s="236"/>
      <c r="J266" s="238"/>
      <c r="K266" s="228"/>
      <c r="L266" s="228"/>
      <c r="M266" s="229"/>
      <c r="N266" s="229"/>
      <c r="O266" s="230"/>
      <c r="P266" s="231"/>
      <c r="Q266" s="232"/>
      <c r="R266" s="147"/>
      <c r="S266" s="147"/>
      <c r="T266" s="147"/>
      <c r="U266" s="147"/>
      <c r="V266" s="147"/>
      <c r="W266" s="147"/>
      <c r="X266" s="147"/>
      <c r="Y266" s="147"/>
      <c r="Z266" s="147"/>
      <c r="AA266" s="147"/>
      <c r="AB266" s="147"/>
      <c r="AC266" s="147"/>
      <c r="AD266" s="147"/>
      <c r="AE266" s="147"/>
      <c r="AF266" s="147"/>
      <c r="AG266" s="147"/>
      <c r="AH266" s="147"/>
      <c r="AI266" s="147"/>
      <c r="AJ266" s="147"/>
      <c r="AK266" s="147"/>
      <c r="AL266" s="147"/>
      <c r="AM266" s="147"/>
      <c r="AN266" s="147"/>
      <c r="AO266" s="147"/>
      <c r="AP266" s="147"/>
      <c r="AQ266" s="147"/>
      <c r="AR266" s="147"/>
      <c r="AS266" s="147"/>
      <c r="AT266" s="147"/>
      <c r="AU266" s="147"/>
      <c r="AV266" s="147"/>
      <c r="AW266" s="147"/>
      <c r="AX266" s="147"/>
      <c r="AY266" s="147"/>
      <c r="AZ266" s="147"/>
      <c r="BA266" s="147"/>
      <c r="BB266" s="147"/>
      <c r="BC266" s="147"/>
      <c r="BD266" s="147"/>
      <c r="BE266" s="147"/>
      <c r="BF266" s="147"/>
      <c r="BG266" s="147"/>
      <c r="BH266" s="147"/>
      <c r="BI266" s="147"/>
      <c r="BJ266" s="147"/>
      <c r="BK266" s="147"/>
      <c r="BL266" s="147"/>
    </row>
    <row r="267" s="233" customFormat="true" ht="18.75" hidden="false" customHeight="false" outlineLevel="0" collapsed="false">
      <c r="A267" s="234"/>
      <c r="B267" s="235"/>
      <c r="C267" s="235"/>
      <c r="D267" s="235"/>
      <c r="E267" s="235"/>
      <c r="F267" s="235"/>
      <c r="G267" s="240"/>
      <c r="H267" s="235"/>
      <c r="I267" s="238" t="n">
        <f aca="false">I244+I239+I217+I197+I179+I142+I131+I120+I92+I70+I35</f>
        <v>2008355.43</v>
      </c>
      <c r="J267" s="236" t="n">
        <f aca="false">J244+J239+J217+J197+J179+J142+J131+J120+J92+J70+J35</f>
        <v>762553</v>
      </c>
      <c r="K267" s="228"/>
      <c r="L267" s="228"/>
      <c r="M267" s="229"/>
      <c r="N267" s="229"/>
      <c r="O267" s="230"/>
      <c r="P267" s="231"/>
      <c r="Q267" s="232" t="e">
        <f aca="false">#REF!/#REF!</f>
        <v>#REF!</v>
      </c>
      <c r="R267" s="147"/>
      <c r="S267" s="147"/>
      <c r="T267" s="147"/>
      <c r="U267" s="147"/>
      <c r="V267" s="147"/>
      <c r="W267" s="147"/>
      <c r="X267" s="147"/>
      <c r="Y267" s="147"/>
      <c r="Z267" s="147"/>
      <c r="AA267" s="147"/>
      <c r="AB267" s="147"/>
      <c r="AC267" s="147"/>
      <c r="AD267" s="147"/>
      <c r="AE267" s="147"/>
      <c r="AF267" s="147"/>
      <c r="AG267" s="147"/>
      <c r="AH267" s="147"/>
      <c r="AI267" s="147"/>
      <c r="AJ267" s="147"/>
      <c r="AK267" s="147"/>
      <c r="AL267" s="147"/>
      <c r="AM267" s="147"/>
      <c r="AN267" s="147"/>
      <c r="AO267" s="147"/>
      <c r="AP267" s="147"/>
      <c r="AQ267" s="147"/>
      <c r="AR267" s="147"/>
      <c r="AS267" s="147"/>
      <c r="AT267" s="147"/>
      <c r="AU267" s="147"/>
      <c r="AV267" s="147"/>
      <c r="AW267" s="147"/>
      <c r="AX267" s="147"/>
      <c r="AY267" s="147"/>
      <c r="AZ267" s="147"/>
      <c r="BA267" s="147"/>
      <c r="BB267" s="147"/>
      <c r="BC267" s="147"/>
      <c r="BD267" s="147"/>
      <c r="BE267" s="147"/>
      <c r="BF267" s="147"/>
      <c r="BG267" s="147"/>
      <c r="BH267" s="147"/>
      <c r="BI267" s="147"/>
      <c r="BJ267" s="147"/>
      <c r="BK267" s="147"/>
      <c r="BL267" s="147"/>
    </row>
    <row r="268" s="233" customFormat="true" ht="18.75" hidden="false" customHeight="false" outlineLevel="0" collapsed="false">
      <c r="A268" s="234"/>
      <c r="B268" s="235"/>
      <c r="C268" s="235"/>
      <c r="D268" s="235"/>
      <c r="E268" s="235"/>
      <c r="F268" s="235"/>
      <c r="G268" s="240"/>
      <c r="H268" s="235"/>
      <c r="I268" s="238"/>
      <c r="J268" s="238"/>
      <c r="K268" s="228"/>
      <c r="L268" s="228"/>
      <c r="M268" s="229"/>
      <c r="N268" s="229"/>
      <c r="O268" s="230"/>
      <c r="P268" s="231"/>
      <c r="Q268" s="232" t="n">
        <f aca="false">2/27</f>
        <v>0.0740740740740741</v>
      </c>
      <c r="R268" s="147"/>
      <c r="S268" s="147"/>
      <c r="T268" s="147"/>
      <c r="U268" s="147"/>
      <c r="V268" s="147"/>
      <c r="W268" s="147"/>
      <c r="X268" s="147"/>
      <c r="Y268" s="147"/>
      <c r="Z268" s="147"/>
      <c r="AA268" s="147"/>
      <c r="AB268" s="147"/>
      <c r="AC268" s="147"/>
      <c r="AD268" s="147"/>
      <c r="AE268" s="147"/>
      <c r="AF268" s="147"/>
      <c r="AG268" s="147"/>
      <c r="AH268" s="147"/>
      <c r="AI268" s="147"/>
      <c r="AJ268" s="147"/>
      <c r="AK268" s="147"/>
      <c r="AL268" s="147"/>
      <c r="AM268" s="147"/>
      <c r="AN268" s="147"/>
      <c r="AO268" s="147"/>
      <c r="AP268" s="147"/>
      <c r="AQ268" s="147"/>
      <c r="AR268" s="147"/>
      <c r="AS268" s="147"/>
      <c r="AT268" s="147"/>
      <c r="AU268" s="147"/>
      <c r="AV268" s="147"/>
      <c r="AW268" s="147"/>
      <c r="AX268" s="147"/>
      <c r="AY268" s="147"/>
      <c r="AZ268" s="147"/>
      <c r="BA268" s="147"/>
      <c r="BB268" s="147"/>
      <c r="BC268" s="147"/>
      <c r="BD268" s="147"/>
      <c r="BE268" s="147"/>
      <c r="BF268" s="147"/>
      <c r="BG268" s="147"/>
      <c r="BH268" s="147"/>
      <c r="BI268" s="147"/>
      <c r="BJ268" s="147"/>
      <c r="BK268" s="147"/>
      <c r="BL268" s="147"/>
    </row>
    <row r="269" s="233" customFormat="true" ht="16.5" hidden="false" customHeight="false" outlineLevel="0" collapsed="false">
      <c r="A269" s="241"/>
      <c r="D269" s="242"/>
      <c r="G269" s="243"/>
      <c r="I269" s="244"/>
      <c r="J269" s="244"/>
      <c r="K269" s="228"/>
      <c r="L269" s="228"/>
      <c r="M269" s="229"/>
      <c r="N269" s="229"/>
      <c r="O269" s="230"/>
      <c r="P269" s="231"/>
      <c r="Q269" s="232" t="e">
        <f aca="false">Q267+Q268</f>
        <v>#REF!</v>
      </c>
      <c r="R269" s="147"/>
      <c r="S269" s="147"/>
      <c r="T269" s="147"/>
      <c r="U269" s="147"/>
      <c r="V269" s="147"/>
      <c r="W269" s="147"/>
      <c r="X269" s="147"/>
      <c r="Y269" s="147"/>
      <c r="Z269" s="147"/>
      <c r="AA269" s="147"/>
      <c r="AB269" s="147"/>
      <c r="AC269" s="147"/>
      <c r="AD269" s="147"/>
      <c r="AE269" s="14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row>
    <row r="270" s="233" customFormat="true" ht="16.5" hidden="false" customHeight="false" outlineLevel="0" collapsed="false">
      <c r="A270" s="241"/>
      <c r="D270" s="242"/>
      <c r="G270" s="243"/>
      <c r="I270" s="244"/>
      <c r="J270" s="244"/>
      <c r="K270" s="228"/>
      <c r="L270" s="228"/>
      <c r="M270" s="229"/>
      <c r="N270" s="229"/>
      <c r="O270" s="230"/>
      <c r="P270" s="231"/>
      <c r="Q270" s="232"/>
      <c r="R270" s="147"/>
      <c r="S270" s="147"/>
      <c r="T270" s="147"/>
      <c r="U270" s="147"/>
      <c r="V270" s="147"/>
      <c r="W270" s="147"/>
      <c r="X270" s="147"/>
      <c r="Y270" s="147"/>
      <c r="Z270" s="147"/>
      <c r="AA270" s="147"/>
      <c r="AB270" s="147"/>
      <c r="AC270" s="147"/>
      <c r="AD270" s="147"/>
      <c r="AE270" s="14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row>
    <row r="271" s="233" customFormat="true" ht="16.5" hidden="false" customHeight="false" outlineLevel="0" collapsed="false">
      <c r="A271" s="241"/>
      <c r="D271" s="242"/>
      <c r="G271" s="243"/>
      <c r="I271" s="244"/>
      <c r="J271" s="244"/>
      <c r="K271" s="228"/>
      <c r="L271" s="228"/>
      <c r="M271" s="229"/>
      <c r="N271" s="229"/>
      <c r="O271" s="230"/>
      <c r="P271" s="231"/>
      <c r="Q271" s="232"/>
      <c r="R271" s="147"/>
      <c r="S271" s="147"/>
      <c r="T271" s="147"/>
      <c r="U271" s="147"/>
      <c r="V271" s="147"/>
      <c r="W271" s="147"/>
      <c r="X271" s="147"/>
      <c r="Y271" s="147"/>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row>
    <row r="272" s="233" customFormat="true" ht="16.5" hidden="false" customHeight="false" outlineLevel="0" collapsed="false">
      <c r="A272" s="241"/>
      <c r="D272" s="242"/>
      <c r="G272" s="243"/>
      <c r="I272" s="244"/>
      <c r="J272" s="244"/>
      <c r="K272" s="228"/>
      <c r="L272" s="228"/>
      <c r="M272" s="229"/>
      <c r="N272" s="229"/>
      <c r="O272" s="230"/>
      <c r="P272" s="231"/>
      <c r="Q272" s="232"/>
      <c r="R272" s="147"/>
      <c r="S272" s="147"/>
      <c r="T272" s="147"/>
      <c r="U272" s="147"/>
      <c r="V272" s="147"/>
      <c r="W272" s="147"/>
      <c r="X272" s="147"/>
      <c r="Y272" s="147"/>
      <c r="Z272" s="147"/>
      <c r="AA272" s="147"/>
      <c r="AB272" s="147"/>
      <c r="AC272" s="147"/>
      <c r="AD272" s="147"/>
      <c r="AE272" s="147"/>
      <c r="AF272" s="147"/>
      <c r="AG272" s="147"/>
      <c r="AH272" s="147"/>
      <c r="AI272" s="147"/>
      <c r="AJ272" s="147"/>
      <c r="AK272" s="147"/>
      <c r="AL272" s="147"/>
      <c r="AM272" s="147"/>
      <c r="AN272" s="147"/>
      <c r="AO272" s="147"/>
      <c r="AP272" s="147"/>
      <c r="AQ272" s="147"/>
      <c r="AR272" s="147"/>
      <c r="AS272" s="147"/>
      <c r="AT272" s="147"/>
      <c r="AU272" s="147"/>
      <c r="AV272" s="147"/>
      <c r="AW272" s="147"/>
      <c r="AX272" s="147"/>
      <c r="AY272" s="147"/>
      <c r="AZ272" s="147"/>
      <c r="BA272" s="147"/>
      <c r="BB272" s="147"/>
      <c r="BC272" s="147"/>
      <c r="BD272" s="147"/>
      <c r="BE272" s="147"/>
      <c r="BF272" s="147"/>
      <c r="BG272" s="147"/>
      <c r="BH272" s="147"/>
      <c r="BI272" s="147"/>
      <c r="BJ272" s="147"/>
      <c r="BK272" s="147"/>
      <c r="BL272" s="147"/>
    </row>
    <row r="273" s="233" customFormat="true" ht="16.5" hidden="false" customHeight="false" outlineLevel="0" collapsed="false">
      <c r="A273" s="241"/>
      <c r="D273" s="242"/>
      <c r="G273" s="243"/>
      <c r="I273" s="244"/>
      <c r="J273" s="244"/>
      <c r="K273" s="228"/>
      <c r="L273" s="228"/>
      <c r="M273" s="229"/>
      <c r="N273" s="229"/>
      <c r="O273" s="230"/>
      <c r="P273" s="231"/>
      <c r="Q273" s="232"/>
      <c r="R273" s="147"/>
      <c r="S273" s="147"/>
      <c r="T273" s="147"/>
      <c r="U273" s="147"/>
      <c r="V273" s="147"/>
      <c r="W273" s="147"/>
      <c r="X273" s="147"/>
      <c r="Y273" s="147"/>
      <c r="Z273" s="147"/>
      <c r="AA273" s="147"/>
      <c r="AB273" s="147"/>
      <c r="AC273" s="147"/>
      <c r="AD273" s="147"/>
      <c r="AE273" s="147"/>
      <c r="AF273" s="147"/>
      <c r="AG273" s="147"/>
      <c r="AH273" s="147"/>
      <c r="AI273" s="147"/>
      <c r="AJ273" s="147"/>
      <c r="AK273" s="147"/>
      <c r="AL273" s="147"/>
      <c r="AM273" s="147"/>
      <c r="AN273" s="147"/>
      <c r="AO273" s="147"/>
      <c r="AP273" s="147"/>
      <c r="AQ273" s="147"/>
      <c r="AR273" s="147"/>
      <c r="AS273" s="147"/>
      <c r="AT273" s="147"/>
      <c r="AU273" s="147"/>
      <c r="AV273" s="147"/>
      <c r="AW273" s="147"/>
      <c r="AX273" s="147"/>
      <c r="AY273" s="147"/>
      <c r="AZ273" s="147"/>
      <c r="BA273" s="147"/>
      <c r="BB273" s="147"/>
      <c r="BC273" s="147"/>
      <c r="BD273" s="147"/>
      <c r="BE273" s="147"/>
      <c r="BF273" s="147"/>
      <c r="BG273" s="147"/>
      <c r="BH273" s="147"/>
      <c r="BI273" s="147"/>
      <c r="BJ273" s="147"/>
      <c r="BK273" s="147"/>
      <c r="BL273" s="147"/>
    </row>
    <row r="274" s="233" customFormat="true" ht="16.5" hidden="false" customHeight="false" outlineLevel="0" collapsed="false">
      <c r="A274" s="241"/>
      <c r="D274" s="242"/>
      <c r="G274" s="243"/>
      <c r="I274" s="244"/>
      <c r="J274" s="244"/>
      <c r="K274" s="228"/>
      <c r="L274" s="228"/>
      <c r="M274" s="229"/>
      <c r="N274" s="229"/>
      <c r="O274" s="230"/>
      <c r="P274" s="231"/>
      <c r="Q274" s="232"/>
      <c r="R274" s="147"/>
      <c r="S274" s="147"/>
      <c r="T274" s="147"/>
      <c r="U274" s="147"/>
      <c r="V274" s="147"/>
      <c r="W274" s="147"/>
      <c r="X274" s="147"/>
      <c r="Y274" s="147"/>
      <c r="Z274" s="147"/>
      <c r="AA274" s="147"/>
      <c r="AB274" s="147"/>
      <c r="AC274" s="147"/>
      <c r="AD274" s="147"/>
      <c r="AE274" s="147"/>
      <c r="AF274" s="147"/>
      <c r="AG274" s="147"/>
      <c r="AH274" s="147"/>
      <c r="AI274" s="147"/>
      <c r="AJ274" s="147"/>
      <c r="AK274" s="147"/>
      <c r="AL274" s="147"/>
      <c r="AM274" s="147"/>
      <c r="AN274" s="147"/>
      <c r="AO274" s="147"/>
      <c r="AP274" s="147"/>
      <c r="AQ274" s="147"/>
      <c r="AR274" s="147"/>
      <c r="AS274" s="147"/>
      <c r="AT274" s="147"/>
      <c r="AU274" s="147"/>
      <c r="AV274" s="147"/>
      <c r="AW274" s="147"/>
      <c r="AX274" s="147"/>
      <c r="AY274" s="147"/>
      <c r="AZ274" s="147"/>
      <c r="BA274" s="147"/>
      <c r="BB274" s="147"/>
      <c r="BC274" s="147"/>
      <c r="BD274" s="147"/>
      <c r="BE274" s="147"/>
      <c r="BF274" s="147"/>
      <c r="BG274" s="147"/>
      <c r="BH274" s="147"/>
      <c r="BI274" s="147"/>
      <c r="BJ274" s="147"/>
      <c r="BK274" s="147"/>
      <c r="BL274" s="147"/>
    </row>
    <row r="275" s="233" customFormat="true" ht="16.5" hidden="false" customHeight="false" outlineLevel="0" collapsed="false">
      <c r="A275" s="241"/>
      <c r="D275" s="242"/>
      <c r="G275" s="243"/>
      <c r="I275" s="244"/>
      <c r="J275" s="244"/>
      <c r="K275" s="228"/>
      <c r="L275" s="228"/>
      <c r="M275" s="229"/>
      <c r="N275" s="229"/>
      <c r="O275" s="230"/>
      <c r="P275" s="231"/>
      <c r="Q275" s="232"/>
      <c r="R275" s="147"/>
      <c r="S275" s="147"/>
      <c r="T275" s="147"/>
      <c r="U275" s="147"/>
      <c r="V275" s="147"/>
      <c r="W275" s="147"/>
      <c r="X275" s="147"/>
      <c r="Y275" s="147"/>
      <c r="Z275" s="147"/>
      <c r="AA275" s="147"/>
      <c r="AB275" s="147"/>
      <c r="AC275" s="147"/>
      <c r="AD275" s="147"/>
      <c r="AE275" s="147"/>
      <c r="AF275" s="147"/>
      <c r="AG275" s="147"/>
      <c r="AH275" s="147"/>
      <c r="AI275" s="147"/>
      <c r="AJ275" s="147"/>
      <c r="AK275" s="147"/>
      <c r="AL275" s="147"/>
      <c r="AM275" s="147"/>
      <c r="AN275" s="147"/>
      <c r="AO275" s="147"/>
      <c r="AP275" s="147"/>
      <c r="AQ275" s="147"/>
      <c r="AR275" s="147"/>
      <c r="AS275" s="147"/>
      <c r="AT275" s="147"/>
      <c r="AU275" s="147"/>
      <c r="AV275" s="147"/>
      <c r="AW275" s="147"/>
      <c r="AX275" s="147"/>
      <c r="AY275" s="147"/>
      <c r="AZ275" s="147"/>
      <c r="BA275" s="147"/>
      <c r="BB275" s="147"/>
      <c r="BC275" s="147"/>
      <c r="BD275" s="147"/>
      <c r="BE275" s="147"/>
      <c r="BF275" s="147"/>
      <c r="BG275" s="147"/>
      <c r="BH275" s="147"/>
      <c r="BI275" s="147"/>
      <c r="BJ275" s="147"/>
      <c r="BK275" s="147"/>
      <c r="BL275" s="147"/>
    </row>
    <row r="276" s="233" customFormat="true" ht="16.5" hidden="false" customHeight="false" outlineLevel="0" collapsed="false">
      <c r="A276" s="241"/>
      <c r="D276" s="242"/>
      <c r="G276" s="243"/>
      <c r="I276" s="244"/>
      <c r="J276" s="244"/>
      <c r="K276" s="228"/>
      <c r="L276" s="228"/>
      <c r="M276" s="229"/>
      <c r="N276" s="229"/>
      <c r="O276" s="230"/>
      <c r="P276" s="231"/>
      <c r="Q276" s="232"/>
      <c r="R276" s="147"/>
      <c r="S276" s="147"/>
      <c r="T276" s="147"/>
      <c r="U276" s="147"/>
      <c r="V276" s="147"/>
      <c r="W276" s="147"/>
      <c r="X276" s="147"/>
      <c r="Y276" s="147"/>
      <c r="Z276" s="147"/>
      <c r="AA276" s="147"/>
      <c r="AB276" s="147"/>
      <c r="AC276" s="147"/>
      <c r="AD276" s="147"/>
      <c r="AE276" s="147"/>
      <c r="AF276" s="147"/>
      <c r="AG276" s="147"/>
      <c r="AH276" s="147"/>
      <c r="AI276" s="147"/>
      <c r="AJ276" s="147"/>
      <c r="AK276" s="147"/>
      <c r="AL276" s="147"/>
      <c r="AM276" s="147"/>
      <c r="AN276" s="147"/>
      <c r="AO276" s="147"/>
      <c r="AP276" s="147"/>
      <c r="AQ276" s="147"/>
      <c r="AR276" s="147"/>
      <c r="AS276" s="147"/>
      <c r="AT276" s="147"/>
      <c r="AU276" s="147"/>
      <c r="AV276" s="147"/>
      <c r="AW276" s="147"/>
      <c r="AX276" s="147"/>
      <c r="AY276" s="147"/>
      <c r="AZ276" s="147"/>
      <c r="BA276" s="147"/>
      <c r="BB276" s="147"/>
      <c r="BC276" s="147"/>
      <c r="BD276" s="147"/>
      <c r="BE276" s="147"/>
      <c r="BF276" s="147"/>
      <c r="BG276" s="147"/>
      <c r="BH276" s="147"/>
      <c r="BI276" s="147"/>
      <c r="BJ276" s="147"/>
      <c r="BK276" s="147"/>
      <c r="BL276" s="147"/>
    </row>
    <row r="277" s="233" customFormat="true" ht="16.5" hidden="false" customHeight="false" outlineLevel="0" collapsed="false">
      <c r="A277" s="241"/>
      <c r="D277" s="242"/>
      <c r="G277" s="243"/>
      <c r="I277" s="244"/>
      <c r="J277" s="244"/>
      <c r="K277" s="228"/>
      <c r="L277" s="228"/>
      <c r="M277" s="229"/>
      <c r="N277" s="229"/>
      <c r="O277" s="230"/>
      <c r="P277" s="231"/>
      <c r="Q277" s="232"/>
      <c r="R277" s="147"/>
      <c r="S277" s="147"/>
      <c r="T277" s="147"/>
      <c r="U277" s="147"/>
      <c r="V277" s="147"/>
      <c r="W277" s="147"/>
      <c r="X277" s="147"/>
      <c r="Y277" s="147"/>
      <c r="Z277" s="147"/>
      <c r="AA277" s="147"/>
      <c r="AB277" s="147"/>
      <c r="AC277" s="147"/>
      <c r="AD277" s="147"/>
      <c r="AE277" s="147"/>
      <c r="AF277" s="147"/>
      <c r="AG277" s="147"/>
      <c r="AH277" s="147"/>
      <c r="AI277" s="147"/>
      <c r="AJ277" s="147"/>
      <c r="AK277" s="147"/>
      <c r="AL277" s="147"/>
      <c r="AM277" s="147"/>
      <c r="AN277" s="147"/>
      <c r="AO277" s="147"/>
      <c r="AP277" s="147"/>
      <c r="AQ277" s="147"/>
      <c r="AR277" s="147"/>
      <c r="AS277" s="147"/>
      <c r="AT277" s="147"/>
      <c r="AU277" s="147"/>
      <c r="AV277" s="147"/>
      <c r="AW277" s="147"/>
      <c r="AX277" s="147"/>
      <c r="AY277" s="147"/>
      <c r="AZ277" s="147"/>
      <c r="BA277" s="147"/>
      <c r="BB277" s="147"/>
      <c r="BC277" s="147"/>
      <c r="BD277" s="147"/>
      <c r="BE277" s="147"/>
      <c r="BF277" s="147"/>
      <c r="BG277" s="147"/>
      <c r="BH277" s="147"/>
      <c r="BI277" s="147"/>
      <c r="BJ277" s="147"/>
      <c r="BK277" s="147"/>
      <c r="BL277" s="147"/>
    </row>
    <row r="278" s="233" customFormat="true" ht="16.5" hidden="false" customHeight="false" outlineLevel="0" collapsed="false">
      <c r="A278" s="241"/>
      <c r="D278" s="242"/>
      <c r="G278" s="243"/>
      <c r="I278" s="244"/>
      <c r="J278" s="244"/>
      <c r="K278" s="228"/>
      <c r="L278" s="228"/>
      <c r="M278" s="229"/>
      <c r="N278" s="229"/>
      <c r="O278" s="230"/>
      <c r="P278" s="231"/>
      <c r="Q278" s="232"/>
      <c r="R278" s="147"/>
      <c r="S278" s="147"/>
      <c r="T278" s="147"/>
      <c r="U278" s="147"/>
      <c r="V278" s="147"/>
      <c r="W278" s="147"/>
      <c r="X278" s="147"/>
      <c r="Y278" s="147"/>
      <c r="Z278" s="147"/>
      <c r="AA278" s="147"/>
      <c r="AB278" s="147"/>
      <c r="AC278" s="147"/>
      <c r="AD278" s="147"/>
      <c r="AE278" s="147"/>
      <c r="AF278" s="147"/>
      <c r="AG278" s="147"/>
      <c r="AH278" s="147"/>
      <c r="AI278" s="147"/>
      <c r="AJ278" s="147"/>
      <c r="AK278" s="147"/>
      <c r="AL278" s="147"/>
      <c r="AM278" s="147"/>
      <c r="AN278" s="147"/>
      <c r="AO278" s="147"/>
      <c r="AP278" s="147"/>
      <c r="AQ278" s="147"/>
      <c r="AR278" s="147"/>
      <c r="AS278" s="147"/>
      <c r="AT278" s="147"/>
      <c r="AU278" s="147"/>
      <c r="AV278" s="147"/>
      <c r="AW278" s="147"/>
      <c r="AX278" s="147"/>
      <c r="AY278" s="147"/>
      <c r="AZ278" s="147"/>
      <c r="BA278" s="147"/>
      <c r="BB278" s="147"/>
      <c r="BC278" s="147"/>
      <c r="BD278" s="147"/>
      <c r="BE278" s="147"/>
      <c r="BF278" s="147"/>
      <c r="BG278" s="147"/>
      <c r="BH278" s="147"/>
      <c r="BI278" s="147"/>
      <c r="BJ278" s="147"/>
      <c r="BK278" s="147"/>
      <c r="BL278" s="147"/>
    </row>
    <row r="279" s="233" customFormat="true" ht="16.5" hidden="false" customHeight="false" outlineLevel="0" collapsed="false">
      <c r="A279" s="241"/>
      <c r="D279" s="242"/>
      <c r="G279" s="243"/>
      <c r="I279" s="244"/>
      <c r="J279" s="244"/>
      <c r="K279" s="228"/>
      <c r="L279" s="228"/>
      <c r="M279" s="229"/>
      <c r="N279" s="229"/>
      <c r="O279" s="230"/>
      <c r="P279" s="231"/>
      <c r="Q279" s="232"/>
      <c r="R279" s="147"/>
      <c r="S279" s="147"/>
      <c r="T279" s="147"/>
      <c r="U279" s="147"/>
      <c r="V279" s="147"/>
      <c r="W279" s="147"/>
      <c r="X279" s="147"/>
      <c r="Y279" s="147"/>
      <c r="Z279" s="147"/>
      <c r="AA279" s="147"/>
      <c r="AB279" s="147"/>
      <c r="AC279" s="147"/>
      <c r="AD279" s="147"/>
      <c r="AE279" s="147"/>
      <c r="AF279" s="147"/>
      <c r="AG279" s="147"/>
      <c r="AH279" s="147"/>
      <c r="AI279" s="147"/>
      <c r="AJ279" s="147"/>
      <c r="AK279" s="147"/>
      <c r="AL279" s="147"/>
      <c r="AM279" s="147"/>
      <c r="AN279" s="147"/>
      <c r="AO279" s="147"/>
      <c r="AP279" s="147"/>
      <c r="AQ279" s="147"/>
      <c r="AR279" s="147"/>
      <c r="AS279" s="147"/>
      <c r="AT279" s="147"/>
      <c r="AU279" s="147"/>
      <c r="AV279" s="147"/>
      <c r="AW279" s="147"/>
      <c r="AX279" s="147"/>
      <c r="AY279" s="147"/>
      <c r="AZ279" s="147"/>
      <c r="BA279" s="147"/>
      <c r="BB279" s="147"/>
      <c r="BC279" s="147"/>
      <c r="BD279" s="147"/>
      <c r="BE279" s="147"/>
      <c r="BF279" s="147"/>
      <c r="BG279" s="147"/>
      <c r="BH279" s="147"/>
      <c r="BI279" s="147"/>
      <c r="BJ279" s="147"/>
      <c r="BK279" s="147"/>
      <c r="BL279" s="147"/>
    </row>
    <row r="280" s="233" customFormat="true" ht="16.5" hidden="false" customHeight="false" outlineLevel="0" collapsed="false">
      <c r="A280" s="241"/>
      <c r="D280" s="242"/>
      <c r="G280" s="243"/>
      <c r="I280" s="244"/>
      <c r="J280" s="244"/>
      <c r="K280" s="228"/>
      <c r="L280" s="228"/>
      <c r="M280" s="229"/>
      <c r="N280" s="229"/>
      <c r="O280" s="230"/>
      <c r="P280" s="231"/>
      <c r="Q280" s="232"/>
      <c r="R280" s="147"/>
      <c r="S280" s="147"/>
      <c r="T280" s="147"/>
      <c r="U280" s="147"/>
      <c r="V280" s="147"/>
      <c r="W280" s="147"/>
      <c r="X280" s="147"/>
      <c r="Y280" s="147"/>
      <c r="Z280" s="147"/>
      <c r="AA280" s="147"/>
      <c r="AB280" s="147"/>
      <c r="AC280" s="147"/>
      <c r="AD280" s="147"/>
      <c r="AE280" s="147"/>
      <c r="AF280" s="147"/>
      <c r="AG280" s="147"/>
      <c r="AH280" s="147"/>
      <c r="AI280" s="147"/>
      <c r="AJ280" s="147"/>
      <c r="AK280" s="147"/>
      <c r="AL280" s="147"/>
      <c r="AM280" s="147"/>
      <c r="AN280" s="147"/>
      <c r="AO280" s="147"/>
      <c r="AP280" s="147"/>
      <c r="AQ280" s="147"/>
      <c r="AR280" s="147"/>
      <c r="AS280" s="147"/>
      <c r="AT280" s="147"/>
      <c r="AU280" s="147"/>
      <c r="AV280" s="147"/>
      <c r="AW280" s="147"/>
      <c r="AX280" s="147"/>
      <c r="AY280" s="147"/>
      <c r="AZ280" s="147"/>
      <c r="BA280" s="147"/>
      <c r="BB280" s="147"/>
      <c r="BC280" s="147"/>
      <c r="BD280" s="147"/>
      <c r="BE280" s="147"/>
      <c r="BF280" s="147"/>
      <c r="BG280" s="147"/>
      <c r="BH280" s="147"/>
      <c r="BI280" s="147"/>
      <c r="BJ280" s="147"/>
      <c r="BK280" s="147"/>
      <c r="BL280" s="147"/>
    </row>
    <row r="281" s="233" customFormat="true" ht="16.5" hidden="false" customHeight="false" outlineLevel="0" collapsed="false">
      <c r="A281" s="241"/>
      <c r="D281" s="242"/>
      <c r="G281" s="243"/>
      <c r="I281" s="244"/>
      <c r="J281" s="244"/>
      <c r="K281" s="228"/>
      <c r="L281" s="228"/>
      <c r="M281" s="229"/>
      <c r="N281" s="229"/>
      <c r="O281" s="230"/>
      <c r="P281" s="231"/>
      <c r="Q281" s="232"/>
      <c r="R281" s="147"/>
      <c r="S281" s="147"/>
      <c r="T281" s="147"/>
      <c r="U281" s="147"/>
      <c r="V281" s="147"/>
      <c r="W281" s="147"/>
      <c r="X281" s="147"/>
      <c r="Y281" s="147"/>
      <c r="Z281" s="147"/>
      <c r="AA281" s="147"/>
      <c r="AB281" s="147"/>
      <c r="AC281" s="147"/>
      <c r="AD281" s="147"/>
      <c r="AE281" s="147"/>
      <c r="AF281" s="147"/>
      <c r="AG281" s="147"/>
      <c r="AH281" s="147"/>
      <c r="AI281" s="147"/>
      <c r="AJ281" s="147"/>
      <c r="AK281" s="147"/>
      <c r="AL281" s="147"/>
      <c r="AM281" s="147"/>
      <c r="AN281" s="147"/>
      <c r="AO281" s="147"/>
      <c r="AP281" s="147"/>
      <c r="AQ281" s="147"/>
      <c r="AR281" s="147"/>
      <c r="AS281" s="147"/>
      <c r="AT281" s="147"/>
      <c r="AU281" s="147"/>
      <c r="AV281" s="147"/>
      <c r="AW281" s="147"/>
      <c r="AX281" s="147"/>
      <c r="AY281" s="147"/>
      <c r="AZ281" s="147"/>
      <c r="BA281" s="147"/>
      <c r="BB281" s="147"/>
      <c r="BC281" s="147"/>
      <c r="BD281" s="147"/>
      <c r="BE281" s="147"/>
      <c r="BF281" s="147"/>
      <c r="BG281" s="147"/>
      <c r="BH281" s="147"/>
      <c r="BI281" s="147"/>
      <c r="BJ281" s="147"/>
      <c r="BK281" s="147"/>
      <c r="BL281" s="147"/>
    </row>
    <row r="282" s="233" customFormat="true" ht="16.5" hidden="false" customHeight="false" outlineLevel="0" collapsed="false">
      <c r="A282" s="241"/>
      <c r="D282" s="242"/>
      <c r="G282" s="243"/>
      <c r="I282" s="244"/>
      <c r="J282" s="244"/>
      <c r="K282" s="228"/>
      <c r="L282" s="228"/>
      <c r="M282" s="229"/>
      <c r="N282" s="229"/>
      <c r="O282" s="230"/>
      <c r="P282" s="231"/>
      <c r="Q282" s="232"/>
      <c r="R282" s="147"/>
      <c r="S282" s="147"/>
      <c r="T282" s="147"/>
      <c r="U282" s="147"/>
      <c r="V282" s="147"/>
      <c r="W282" s="147"/>
      <c r="X282" s="147"/>
      <c r="Y282" s="147"/>
      <c r="Z282" s="147"/>
      <c r="AA282" s="147"/>
      <c r="AB282" s="147"/>
      <c r="AC282" s="147"/>
      <c r="AD282" s="147"/>
      <c r="AE282" s="147"/>
      <c r="AF282" s="14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row>
    <row r="283" s="233" customFormat="true" ht="16.5" hidden="false" customHeight="false" outlineLevel="0" collapsed="false">
      <c r="A283" s="241"/>
      <c r="D283" s="242"/>
      <c r="G283" s="243"/>
      <c r="I283" s="244"/>
      <c r="J283" s="244"/>
      <c r="K283" s="228"/>
      <c r="L283" s="228"/>
      <c r="M283" s="229"/>
      <c r="N283" s="229"/>
      <c r="O283" s="230"/>
      <c r="P283" s="231"/>
      <c r="Q283" s="232"/>
      <c r="R283" s="147"/>
      <c r="S283" s="147"/>
      <c r="T283" s="147"/>
      <c r="U283" s="147"/>
      <c r="V283" s="147"/>
      <c r="W283" s="147"/>
      <c r="X283" s="147"/>
      <c r="Y283" s="147"/>
      <c r="Z283" s="147"/>
      <c r="AA283" s="147"/>
      <c r="AB283" s="147"/>
      <c r="AC283" s="147"/>
      <c r="AD283" s="147"/>
      <c r="AE283" s="147"/>
      <c r="AF283" s="147"/>
      <c r="AG283" s="147"/>
      <c r="AH283" s="147"/>
      <c r="AI283" s="147"/>
      <c r="AJ283" s="147"/>
      <c r="AK283" s="147"/>
      <c r="AL283" s="147"/>
      <c r="AM283" s="147"/>
      <c r="AN283" s="147"/>
      <c r="AO283" s="147"/>
      <c r="AP283" s="147"/>
      <c r="AQ283" s="147"/>
      <c r="AR283" s="147"/>
      <c r="AS283" s="147"/>
      <c r="AT283" s="147"/>
      <c r="AU283" s="147"/>
      <c r="AV283" s="147"/>
      <c r="AW283" s="147"/>
      <c r="AX283" s="147"/>
      <c r="AY283" s="147"/>
      <c r="AZ283" s="147"/>
      <c r="BA283" s="147"/>
      <c r="BB283" s="147"/>
      <c r="BC283" s="147"/>
      <c r="BD283" s="147"/>
      <c r="BE283" s="147"/>
      <c r="BF283" s="147"/>
      <c r="BG283" s="147"/>
      <c r="BH283" s="147"/>
      <c r="BI283" s="147"/>
      <c r="BJ283" s="147"/>
      <c r="BK283" s="147"/>
      <c r="BL283" s="147"/>
    </row>
    <row r="284" s="233" customFormat="true" ht="16.5" hidden="false" customHeight="false" outlineLevel="0" collapsed="false">
      <c r="A284" s="241"/>
      <c r="D284" s="242"/>
      <c r="G284" s="243"/>
      <c r="I284" s="244"/>
      <c r="J284" s="244"/>
      <c r="K284" s="228"/>
      <c r="L284" s="228"/>
      <c r="M284" s="229"/>
      <c r="N284" s="229"/>
      <c r="O284" s="230"/>
      <c r="P284" s="231"/>
      <c r="Q284" s="232"/>
      <c r="R284" s="147"/>
      <c r="S284" s="147"/>
      <c r="T284" s="147"/>
      <c r="U284" s="147"/>
      <c r="V284" s="147"/>
      <c r="W284" s="147"/>
      <c r="X284" s="147"/>
      <c r="Y284" s="147"/>
      <c r="Z284" s="147"/>
      <c r="AA284" s="147"/>
      <c r="AB284" s="147"/>
      <c r="AC284" s="147"/>
      <c r="AD284" s="147"/>
      <c r="AE284" s="147"/>
      <c r="AF284" s="147"/>
      <c r="AG284" s="147"/>
      <c r="AH284" s="147"/>
      <c r="AI284" s="147"/>
      <c r="AJ284" s="147"/>
      <c r="AK284" s="147"/>
      <c r="AL284" s="147"/>
      <c r="AM284" s="147"/>
      <c r="AN284" s="147"/>
      <c r="AO284" s="147"/>
      <c r="AP284" s="147"/>
      <c r="AQ284" s="147"/>
      <c r="AR284" s="147"/>
      <c r="AS284" s="147"/>
      <c r="AT284" s="147"/>
      <c r="AU284" s="147"/>
      <c r="AV284" s="147"/>
      <c r="AW284" s="147"/>
      <c r="AX284" s="147"/>
      <c r="AY284" s="147"/>
      <c r="AZ284" s="147"/>
      <c r="BA284" s="147"/>
      <c r="BB284" s="147"/>
      <c r="BC284" s="147"/>
      <c r="BD284" s="147"/>
      <c r="BE284" s="147"/>
      <c r="BF284" s="147"/>
      <c r="BG284" s="147"/>
      <c r="BH284" s="147"/>
      <c r="BI284" s="147"/>
      <c r="BJ284" s="147"/>
      <c r="BK284" s="147"/>
      <c r="BL284" s="147"/>
    </row>
    <row r="285" s="233" customFormat="true" ht="16.5" hidden="false" customHeight="false" outlineLevel="0" collapsed="false">
      <c r="A285" s="241"/>
      <c r="D285" s="242"/>
      <c r="G285" s="243"/>
      <c r="I285" s="244"/>
      <c r="J285" s="244"/>
      <c r="K285" s="228"/>
      <c r="L285" s="228"/>
      <c r="M285" s="229"/>
      <c r="N285" s="229"/>
      <c r="O285" s="230"/>
      <c r="P285" s="231"/>
      <c r="Q285" s="232"/>
      <c r="R285" s="147"/>
      <c r="S285" s="147"/>
      <c r="T285" s="147"/>
      <c r="U285" s="147"/>
      <c r="V285" s="147"/>
      <c r="W285" s="147"/>
      <c r="X285" s="147"/>
      <c r="Y285" s="147"/>
      <c r="Z285" s="147"/>
      <c r="AA285" s="147"/>
      <c r="AB285" s="147"/>
      <c r="AC285" s="147"/>
      <c r="AD285" s="147"/>
      <c r="AE285" s="147"/>
      <c r="AF285" s="147"/>
      <c r="AG285" s="147"/>
      <c r="AH285" s="147"/>
      <c r="AI285" s="147"/>
      <c r="AJ285" s="147"/>
      <c r="AK285" s="147"/>
      <c r="AL285" s="147"/>
      <c r="AM285" s="147"/>
      <c r="AN285" s="147"/>
      <c r="AO285" s="147"/>
      <c r="AP285" s="147"/>
      <c r="AQ285" s="147"/>
      <c r="AR285" s="147"/>
      <c r="AS285" s="147"/>
      <c r="AT285" s="147"/>
      <c r="AU285" s="147"/>
      <c r="AV285" s="147"/>
      <c r="AW285" s="147"/>
      <c r="AX285" s="147"/>
      <c r="AY285" s="147"/>
      <c r="AZ285" s="147"/>
      <c r="BA285" s="147"/>
      <c r="BB285" s="147"/>
      <c r="BC285" s="147"/>
      <c r="BD285" s="147"/>
      <c r="BE285" s="147"/>
      <c r="BF285" s="147"/>
      <c r="BG285" s="147"/>
      <c r="BH285" s="147"/>
      <c r="BI285" s="147"/>
      <c r="BJ285" s="147"/>
      <c r="BK285" s="147"/>
      <c r="BL285" s="147"/>
    </row>
    <row r="286" s="233" customFormat="true" ht="16.5" hidden="false" customHeight="false" outlineLevel="0" collapsed="false">
      <c r="A286" s="241"/>
      <c r="D286" s="242"/>
      <c r="G286" s="243"/>
      <c r="I286" s="244"/>
      <c r="J286" s="244"/>
      <c r="K286" s="228"/>
      <c r="L286" s="228"/>
      <c r="M286" s="229"/>
      <c r="N286" s="229"/>
      <c r="O286" s="230"/>
      <c r="P286" s="231"/>
      <c r="Q286" s="232"/>
      <c r="R286" s="147"/>
      <c r="S286" s="147"/>
      <c r="T286" s="147"/>
      <c r="U286" s="147"/>
      <c r="V286" s="147"/>
      <c r="W286" s="147"/>
      <c r="X286" s="147"/>
      <c r="Y286" s="147"/>
      <c r="Z286" s="147"/>
      <c r="AA286" s="147"/>
      <c r="AB286" s="147"/>
      <c r="AC286" s="14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row>
    <row r="287" s="233" customFormat="true" ht="16.5" hidden="false" customHeight="false" outlineLevel="0" collapsed="false">
      <c r="A287" s="241"/>
      <c r="D287" s="242"/>
      <c r="G287" s="243"/>
      <c r="I287" s="244"/>
      <c r="J287" s="244"/>
      <c r="K287" s="228"/>
      <c r="L287" s="228"/>
      <c r="M287" s="229"/>
      <c r="N287" s="229"/>
      <c r="O287" s="230"/>
      <c r="P287" s="231"/>
      <c r="Q287" s="232"/>
      <c r="R287" s="147"/>
      <c r="S287" s="147"/>
      <c r="T287" s="147"/>
      <c r="U287" s="147"/>
      <c r="V287" s="147"/>
      <c r="W287" s="147"/>
      <c r="X287" s="147"/>
      <c r="Y287" s="147"/>
      <c r="Z287" s="147"/>
      <c r="AA287" s="147"/>
      <c r="AB287" s="147"/>
      <c r="AC287" s="147"/>
      <c r="AD287" s="147"/>
      <c r="AE287" s="147"/>
      <c r="AF287" s="147"/>
      <c r="AG287" s="147"/>
      <c r="AH287" s="147"/>
      <c r="AI287" s="147"/>
      <c r="AJ287" s="147"/>
      <c r="AK287" s="147"/>
      <c r="AL287" s="147"/>
      <c r="AM287" s="147"/>
      <c r="AN287" s="147"/>
      <c r="AO287" s="147"/>
      <c r="AP287" s="147"/>
      <c r="AQ287" s="147"/>
      <c r="AR287" s="147"/>
      <c r="AS287" s="147"/>
      <c r="AT287" s="147"/>
      <c r="AU287" s="147"/>
      <c r="AV287" s="147"/>
      <c r="AW287" s="147"/>
      <c r="AX287" s="147"/>
      <c r="AY287" s="147"/>
      <c r="AZ287" s="147"/>
      <c r="BA287" s="147"/>
      <c r="BB287" s="147"/>
      <c r="BC287" s="147"/>
      <c r="BD287" s="147"/>
      <c r="BE287" s="147"/>
      <c r="BF287" s="147"/>
      <c r="BG287" s="147"/>
      <c r="BH287" s="147"/>
      <c r="BI287" s="147"/>
      <c r="BJ287" s="147"/>
      <c r="BK287" s="147"/>
      <c r="BL287" s="147"/>
    </row>
    <row r="288" s="233" customFormat="true" ht="16.5" hidden="false" customHeight="false" outlineLevel="0" collapsed="false">
      <c r="A288" s="241"/>
      <c r="D288" s="242"/>
      <c r="G288" s="243"/>
      <c r="I288" s="244"/>
      <c r="J288" s="244"/>
      <c r="K288" s="228"/>
      <c r="L288" s="228"/>
      <c r="M288" s="229"/>
      <c r="N288" s="229"/>
      <c r="O288" s="230"/>
      <c r="P288" s="231"/>
      <c r="Q288" s="232"/>
      <c r="R288" s="147"/>
      <c r="S288" s="147"/>
      <c r="T288" s="147"/>
      <c r="U288" s="147"/>
      <c r="V288" s="147"/>
      <c r="W288" s="147"/>
      <c r="X288" s="147"/>
      <c r="Y288" s="147"/>
      <c r="Z288" s="147"/>
      <c r="AA288" s="147"/>
      <c r="AB288" s="147"/>
      <c r="AC288" s="147"/>
      <c r="AD288" s="147"/>
      <c r="AE288" s="147"/>
      <c r="AF288" s="147"/>
      <c r="AG288" s="147"/>
      <c r="AH288" s="147"/>
      <c r="AI288" s="147"/>
      <c r="AJ288" s="147"/>
      <c r="AK288" s="147"/>
      <c r="AL288" s="147"/>
      <c r="AM288" s="147"/>
      <c r="AN288" s="147"/>
      <c r="AO288" s="147"/>
      <c r="AP288" s="147"/>
      <c r="AQ288" s="147"/>
      <c r="AR288" s="147"/>
      <c r="AS288" s="147"/>
      <c r="AT288" s="147"/>
      <c r="AU288" s="147"/>
      <c r="AV288" s="147"/>
      <c r="AW288" s="147"/>
      <c r="AX288" s="147"/>
      <c r="AY288" s="147"/>
      <c r="AZ288" s="147"/>
      <c r="BA288" s="147"/>
      <c r="BB288" s="147"/>
      <c r="BC288" s="147"/>
      <c r="BD288" s="147"/>
      <c r="BE288" s="147"/>
      <c r="BF288" s="147"/>
      <c r="BG288" s="147"/>
      <c r="BH288" s="147"/>
      <c r="BI288" s="147"/>
      <c r="BJ288" s="147"/>
      <c r="BK288" s="147"/>
      <c r="BL288" s="147"/>
    </row>
    <row r="289" s="233" customFormat="true" ht="16.5" hidden="false" customHeight="false" outlineLevel="0" collapsed="false">
      <c r="A289" s="241"/>
      <c r="D289" s="242"/>
      <c r="G289" s="243"/>
      <c r="I289" s="244"/>
      <c r="J289" s="244"/>
      <c r="K289" s="228"/>
      <c r="L289" s="228"/>
      <c r="M289" s="229"/>
      <c r="N289" s="229"/>
      <c r="O289" s="230"/>
      <c r="P289" s="231"/>
      <c r="Q289" s="232"/>
      <c r="R289" s="147"/>
      <c r="S289" s="147"/>
      <c r="T289" s="147"/>
      <c r="U289" s="147"/>
      <c r="V289" s="147"/>
      <c r="W289" s="147"/>
      <c r="X289" s="147"/>
      <c r="Y289" s="147"/>
      <c r="Z289" s="147"/>
      <c r="AA289" s="147"/>
      <c r="AB289" s="147"/>
      <c r="AC289" s="147"/>
      <c r="AD289" s="147"/>
      <c r="AE289" s="147"/>
      <c r="AF289" s="147"/>
      <c r="AG289" s="147"/>
      <c r="AH289" s="147"/>
      <c r="AI289" s="147"/>
      <c r="AJ289" s="147"/>
      <c r="AK289" s="147"/>
      <c r="AL289" s="147"/>
      <c r="AM289" s="147"/>
      <c r="AN289" s="147"/>
      <c r="AO289" s="147"/>
      <c r="AP289" s="147"/>
      <c r="AQ289" s="147"/>
      <c r="AR289" s="147"/>
      <c r="AS289" s="147"/>
      <c r="AT289" s="147"/>
      <c r="AU289" s="147"/>
      <c r="AV289" s="147"/>
      <c r="AW289" s="147"/>
      <c r="AX289" s="147"/>
      <c r="AY289" s="147"/>
      <c r="AZ289" s="147"/>
      <c r="BA289" s="147"/>
      <c r="BB289" s="147"/>
      <c r="BC289" s="147"/>
      <c r="BD289" s="147"/>
      <c r="BE289" s="147"/>
      <c r="BF289" s="147"/>
      <c r="BG289" s="147"/>
      <c r="BH289" s="147"/>
      <c r="BI289" s="147"/>
      <c r="BJ289" s="147"/>
      <c r="BK289" s="147"/>
      <c r="BL289" s="147"/>
    </row>
    <row r="290" s="233" customFormat="true" ht="16.5" hidden="false" customHeight="false" outlineLevel="0" collapsed="false">
      <c r="A290" s="241"/>
      <c r="D290" s="242"/>
      <c r="G290" s="243"/>
      <c r="I290" s="244"/>
      <c r="J290" s="244"/>
      <c r="K290" s="228"/>
      <c r="L290" s="228"/>
      <c r="M290" s="229"/>
      <c r="N290" s="229"/>
      <c r="O290" s="230"/>
      <c r="P290" s="231"/>
      <c r="Q290" s="232"/>
      <c r="R290" s="147"/>
      <c r="S290" s="147"/>
      <c r="T290" s="147"/>
      <c r="U290" s="147"/>
      <c r="V290" s="147"/>
      <c r="W290" s="147"/>
      <c r="X290" s="147"/>
      <c r="Y290" s="147"/>
      <c r="Z290" s="147"/>
      <c r="AA290" s="147"/>
      <c r="AB290" s="147"/>
      <c r="AC290" s="147"/>
      <c r="AD290" s="147"/>
      <c r="AE290" s="147"/>
      <c r="AF290" s="147"/>
      <c r="AG290" s="147"/>
      <c r="AH290" s="147"/>
      <c r="AI290" s="147"/>
      <c r="AJ290" s="147"/>
      <c r="AK290" s="147"/>
      <c r="AL290" s="147"/>
      <c r="AM290" s="147"/>
      <c r="AN290" s="147"/>
      <c r="AO290" s="147"/>
      <c r="AP290" s="147"/>
      <c r="AQ290" s="147"/>
      <c r="AR290" s="147"/>
      <c r="AS290" s="147"/>
      <c r="AT290" s="147"/>
      <c r="AU290" s="147"/>
      <c r="AV290" s="147"/>
      <c r="AW290" s="147"/>
      <c r="AX290" s="147"/>
      <c r="AY290" s="147"/>
      <c r="AZ290" s="147"/>
      <c r="BA290" s="147"/>
      <c r="BB290" s="147"/>
      <c r="BC290" s="147"/>
      <c r="BD290" s="147"/>
      <c r="BE290" s="147"/>
      <c r="BF290" s="147"/>
      <c r="BG290" s="147"/>
      <c r="BH290" s="147"/>
      <c r="BI290" s="147"/>
      <c r="BJ290" s="147"/>
      <c r="BK290" s="147"/>
      <c r="BL290" s="147"/>
    </row>
    <row r="291" s="233" customFormat="true" ht="16.5" hidden="false" customHeight="false" outlineLevel="0" collapsed="false">
      <c r="A291" s="241"/>
      <c r="D291" s="242"/>
      <c r="G291" s="243"/>
      <c r="I291" s="244"/>
      <c r="J291" s="244"/>
      <c r="K291" s="228"/>
      <c r="L291" s="228"/>
      <c r="M291" s="229"/>
      <c r="N291" s="229"/>
      <c r="O291" s="230"/>
      <c r="P291" s="231"/>
      <c r="Q291" s="232"/>
      <c r="R291" s="147"/>
      <c r="S291" s="147"/>
      <c r="T291" s="147"/>
      <c r="U291" s="147"/>
      <c r="V291" s="147"/>
      <c r="W291" s="147"/>
      <c r="X291" s="147"/>
      <c r="Y291" s="147"/>
      <c r="Z291" s="147"/>
      <c r="AA291" s="147"/>
      <c r="AB291" s="147"/>
      <c r="AC291" s="147"/>
      <c r="AD291" s="147"/>
      <c r="AE291" s="147"/>
      <c r="AF291" s="147"/>
      <c r="AG291" s="147"/>
      <c r="AH291" s="147"/>
      <c r="AI291" s="147"/>
      <c r="AJ291" s="147"/>
      <c r="AK291" s="147"/>
      <c r="AL291" s="147"/>
      <c r="AM291" s="147"/>
      <c r="AN291" s="147"/>
      <c r="AO291" s="147"/>
      <c r="AP291" s="147"/>
      <c r="AQ291" s="147"/>
      <c r="AR291" s="147"/>
      <c r="AS291" s="147"/>
      <c r="AT291" s="147"/>
      <c r="AU291" s="147"/>
      <c r="AV291" s="147"/>
      <c r="AW291" s="147"/>
      <c r="AX291" s="147"/>
      <c r="AY291" s="147"/>
      <c r="AZ291" s="147"/>
      <c r="BA291" s="147"/>
      <c r="BB291" s="147"/>
      <c r="BC291" s="147"/>
      <c r="BD291" s="147"/>
      <c r="BE291" s="147"/>
      <c r="BF291" s="147"/>
      <c r="BG291" s="147"/>
      <c r="BH291" s="147"/>
      <c r="BI291" s="147"/>
      <c r="BJ291" s="147"/>
      <c r="BK291" s="147"/>
      <c r="BL291" s="147"/>
    </row>
    <row r="292" s="233" customFormat="true" ht="16.5" hidden="false" customHeight="false" outlineLevel="0" collapsed="false">
      <c r="A292" s="241"/>
      <c r="D292" s="242"/>
      <c r="G292" s="243"/>
      <c r="I292" s="244"/>
      <c r="J292" s="244"/>
      <c r="K292" s="228"/>
      <c r="L292" s="228"/>
      <c r="M292" s="229"/>
      <c r="N292" s="229"/>
      <c r="O292" s="230"/>
      <c r="P292" s="231"/>
      <c r="Q292" s="232"/>
      <c r="R292" s="147"/>
      <c r="S292" s="147"/>
      <c r="T292" s="147"/>
      <c r="U292" s="147"/>
      <c r="V292" s="147"/>
      <c r="W292" s="147"/>
      <c r="X292" s="147"/>
      <c r="Y292" s="147"/>
      <c r="Z292" s="147"/>
      <c r="AA292" s="147"/>
      <c r="AB292" s="147"/>
      <c r="AC292" s="147"/>
      <c r="AD292" s="147"/>
      <c r="AE292" s="147"/>
      <c r="AF292" s="147"/>
      <c r="AG292" s="147"/>
      <c r="AH292" s="147"/>
      <c r="AI292" s="147"/>
      <c r="AJ292" s="147"/>
      <c r="AK292" s="147"/>
      <c r="AL292" s="147"/>
      <c r="AM292" s="147"/>
      <c r="AN292" s="147"/>
      <c r="AO292" s="147"/>
      <c r="AP292" s="147"/>
      <c r="AQ292" s="147"/>
      <c r="AR292" s="147"/>
      <c r="AS292" s="147"/>
      <c r="AT292" s="147"/>
      <c r="AU292" s="147"/>
      <c r="AV292" s="147"/>
      <c r="AW292" s="147"/>
      <c r="AX292" s="147"/>
      <c r="AY292" s="147"/>
      <c r="AZ292" s="147"/>
      <c r="BA292" s="147"/>
      <c r="BB292" s="147"/>
      <c r="BC292" s="147"/>
      <c r="BD292" s="147"/>
      <c r="BE292" s="147"/>
      <c r="BF292" s="147"/>
      <c r="BG292" s="147"/>
      <c r="BH292" s="147"/>
      <c r="BI292" s="147"/>
      <c r="BJ292" s="147"/>
      <c r="BK292" s="147"/>
      <c r="BL292" s="147"/>
    </row>
    <row r="293" s="233" customFormat="true" ht="16.5" hidden="false" customHeight="false" outlineLevel="0" collapsed="false">
      <c r="A293" s="241"/>
      <c r="D293" s="242"/>
      <c r="G293" s="243"/>
      <c r="I293" s="244"/>
      <c r="J293" s="244"/>
      <c r="K293" s="228"/>
      <c r="L293" s="228"/>
      <c r="M293" s="229"/>
      <c r="N293" s="229"/>
      <c r="O293" s="230"/>
      <c r="P293" s="231"/>
      <c r="Q293" s="232"/>
      <c r="R293" s="147"/>
      <c r="S293" s="147"/>
      <c r="T293" s="147"/>
      <c r="U293" s="147"/>
      <c r="V293" s="147"/>
      <c r="W293" s="147"/>
      <c r="X293" s="147"/>
      <c r="Y293" s="147"/>
      <c r="Z293" s="147"/>
      <c r="AA293" s="147"/>
      <c r="AB293" s="147"/>
      <c r="AC293" s="147"/>
      <c r="AD293" s="147"/>
      <c r="AE293" s="147"/>
      <c r="AF293" s="147"/>
      <c r="AG293" s="147"/>
      <c r="AH293" s="147"/>
      <c r="AI293" s="147"/>
      <c r="AJ293" s="147"/>
      <c r="AK293" s="147"/>
      <c r="AL293" s="147"/>
      <c r="AM293" s="147"/>
      <c r="AN293" s="147"/>
      <c r="AO293" s="147"/>
      <c r="AP293" s="147"/>
      <c r="AQ293" s="147"/>
      <c r="AR293" s="147"/>
      <c r="AS293" s="147"/>
      <c r="AT293" s="147"/>
      <c r="AU293" s="147"/>
      <c r="AV293" s="147"/>
      <c r="AW293" s="147"/>
      <c r="AX293" s="147"/>
      <c r="AY293" s="147"/>
      <c r="AZ293" s="147"/>
      <c r="BA293" s="147"/>
      <c r="BB293" s="147"/>
      <c r="BC293" s="147"/>
      <c r="BD293" s="147"/>
      <c r="BE293" s="147"/>
      <c r="BF293" s="147"/>
      <c r="BG293" s="147"/>
      <c r="BH293" s="147"/>
      <c r="BI293" s="147"/>
      <c r="BJ293" s="147"/>
      <c r="BK293" s="147"/>
      <c r="BL293" s="147"/>
    </row>
    <row r="294" s="233" customFormat="true" ht="16.5" hidden="false" customHeight="false" outlineLevel="0" collapsed="false">
      <c r="A294" s="241"/>
      <c r="D294" s="242"/>
      <c r="G294" s="243"/>
      <c r="I294" s="244"/>
      <c r="J294" s="244"/>
      <c r="K294" s="228"/>
      <c r="L294" s="228"/>
      <c r="M294" s="229"/>
      <c r="N294" s="229"/>
      <c r="O294" s="230"/>
      <c r="P294" s="231"/>
      <c r="Q294" s="232"/>
      <c r="R294" s="147"/>
      <c r="S294" s="147"/>
      <c r="T294" s="147"/>
      <c r="U294" s="147"/>
      <c r="V294" s="147"/>
      <c r="W294" s="147"/>
      <c r="X294" s="147"/>
      <c r="Y294" s="147"/>
      <c r="Z294" s="147"/>
      <c r="AA294" s="147"/>
      <c r="AB294" s="147"/>
      <c r="AC294" s="147"/>
      <c r="AD294" s="147"/>
      <c r="AE294" s="147"/>
      <c r="AF294" s="147"/>
      <c r="AG294" s="147"/>
      <c r="AH294" s="147"/>
      <c r="AI294" s="147"/>
      <c r="AJ294" s="147"/>
      <c r="AK294" s="147"/>
      <c r="AL294" s="147"/>
      <c r="AM294" s="147"/>
      <c r="AN294" s="147"/>
      <c r="AO294" s="147"/>
      <c r="AP294" s="147"/>
      <c r="AQ294" s="147"/>
      <c r="AR294" s="147"/>
      <c r="AS294" s="147"/>
      <c r="AT294" s="147"/>
      <c r="AU294" s="147"/>
      <c r="AV294" s="147"/>
      <c r="AW294" s="147"/>
      <c r="AX294" s="147"/>
      <c r="AY294" s="147"/>
      <c r="AZ294" s="147"/>
      <c r="BA294" s="147"/>
      <c r="BB294" s="147"/>
      <c r="BC294" s="147"/>
      <c r="BD294" s="147"/>
      <c r="BE294" s="147"/>
      <c r="BF294" s="147"/>
      <c r="BG294" s="147"/>
      <c r="BH294" s="147"/>
      <c r="BI294" s="147"/>
      <c r="BJ294" s="147"/>
      <c r="BK294" s="147"/>
      <c r="BL294" s="147"/>
    </row>
    <row r="295" s="233" customFormat="true" ht="16.5" hidden="false" customHeight="false" outlineLevel="0" collapsed="false">
      <c r="A295" s="241"/>
      <c r="D295" s="242"/>
      <c r="G295" s="243"/>
      <c r="I295" s="244"/>
      <c r="J295" s="244"/>
      <c r="K295" s="228"/>
      <c r="L295" s="228"/>
      <c r="M295" s="229"/>
      <c r="N295" s="229"/>
      <c r="O295" s="230"/>
      <c r="P295" s="231"/>
      <c r="Q295" s="232"/>
      <c r="R295" s="147"/>
      <c r="S295" s="147"/>
      <c r="T295" s="147"/>
      <c r="U295" s="147"/>
      <c r="V295" s="147"/>
      <c r="W295" s="147"/>
      <c r="X295" s="147"/>
      <c r="Y295" s="147"/>
      <c r="Z295" s="147"/>
      <c r="AA295" s="147"/>
      <c r="AB295" s="147"/>
      <c r="AC295" s="147"/>
      <c r="AD295" s="147"/>
      <c r="AE295" s="147"/>
      <c r="AF295" s="147"/>
      <c r="AG295" s="147"/>
      <c r="AH295" s="147"/>
      <c r="AI295" s="147"/>
      <c r="AJ295" s="147"/>
      <c r="AK295" s="147"/>
      <c r="AL295" s="147"/>
      <c r="AM295" s="147"/>
      <c r="AN295" s="147"/>
      <c r="AO295" s="147"/>
      <c r="AP295" s="147"/>
      <c r="AQ295" s="147"/>
      <c r="AR295" s="147"/>
      <c r="AS295" s="147"/>
      <c r="AT295" s="147"/>
      <c r="AU295" s="147"/>
      <c r="AV295" s="147"/>
      <c r="AW295" s="147"/>
      <c r="AX295" s="147"/>
      <c r="AY295" s="147"/>
      <c r="AZ295" s="147"/>
      <c r="BA295" s="147"/>
      <c r="BB295" s="147"/>
      <c r="BC295" s="147"/>
      <c r="BD295" s="147"/>
      <c r="BE295" s="147"/>
      <c r="BF295" s="147"/>
      <c r="BG295" s="147"/>
      <c r="BH295" s="147"/>
      <c r="BI295" s="147"/>
      <c r="BJ295" s="147"/>
      <c r="BK295" s="147"/>
      <c r="BL295" s="147"/>
    </row>
    <row r="296" s="233" customFormat="true" ht="16.5" hidden="false" customHeight="false" outlineLevel="0" collapsed="false">
      <c r="A296" s="241"/>
      <c r="D296" s="242"/>
      <c r="G296" s="243"/>
      <c r="I296" s="244"/>
      <c r="J296" s="244"/>
      <c r="K296" s="228"/>
      <c r="L296" s="228"/>
      <c r="M296" s="229"/>
      <c r="N296" s="229"/>
      <c r="O296" s="230"/>
      <c r="P296" s="231"/>
      <c r="Q296" s="232"/>
      <c r="R296" s="147"/>
      <c r="S296" s="147"/>
      <c r="T296" s="147"/>
      <c r="U296" s="147"/>
      <c r="V296" s="147"/>
      <c r="W296" s="147"/>
      <c r="X296" s="147"/>
      <c r="Y296" s="147"/>
      <c r="Z296" s="147"/>
      <c r="AA296" s="147"/>
      <c r="AB296" s="147"/>
      <c r="AC296" s="147"/>
      <c r="AD296" s="147"/>
      <c r="AE296" s="147"/>
      <c r="AF296" s="147"/>
      <c r="AG296" s="147"/>
      <c r="AH296" s="147"/>
      <c r="AI296" s="147"/>
      <c r="AJ296" s="147"/>
      <c r="AK296" s="147"/>
      <c r="AL296" s="147"/>
      <c r="AM296" s="147"/>
      <c r="AN296" s="147"/>
      <c r="AO296" s="147"/>
      <c r="AP296" s="147"/>
      <c r="AQ296" s="147"/>
      <c r="AR296" s="147"/>
      <c r="AS296" s="147"/>
      <c r="AT296" s="147"/>
      <c r="AU296" s="147"/>
      <c r="AV296" s="147"/>
      <c r="AW296" s="147"/>
      <c r="AX296" s="147"/>
      <c r="AY296" s="147"/>
      <c r="AZ296" s="147"/>
      <c r="BA296" s="147"/>
      <c r="BB296" s="147"/>
      <c r="BC296" s="147"/>
      <c r="BD296" s="147"/>
      <c r="BE296" s="147"/>
      <c r="BF296" s="147"/>
      <c r="BG296" s="147"/>
      <c r="BH296" s="147"/>
      <c r="BI296" s="147"/>
      <c r="BJ296" s="147"/>
      <c r="BK296" s="147"/>
      <c r="BL296" s="147"/>
    </row>
    <row r="297" s="233" customFormat="true" ht="16.5" hidden="false" customHeight="false" outlineLevel="0" collapsed="false">
      <c r="A297" s="241"/>
      <c r="D297" s="242"/>
      <c r="G297" s="243"/>
      <c r="I297" s="244"/>
      <c r="J297" s="244"/>
      <c r="K297" s="228"/>
      <c r="L297" s="228"/>
      <c r="M297" s="229"/>
      <c r="N297" s="229"/>
      <c r="O297" s="230"/>
      <c r="P297" s="231"/>
      <c r="Q297" s="232"/>
      <c r="R297" s="147"/>
      <c r="S297" s="147"/>
      <c r="T297" s="147"/>
      <c r="U297" s="147"/>
      <c r="V297" s="147"/>
      <c r="W297" s="147"/>
      <c r="X297" s="147"/>
      <c r="Y297" s="147"/>
      <c r="Z297" s="147"/>
      <c r="AA297" s="147"/>
      <c r="AB297" s="147"/>
      <c r="AC297" s="147"/>
      <c r="AD297" s="147"/>
      <c r="AE297" s="147"/>
      <c r="AF297" s="147"/>
      <c r="AG297" s="147"/>
      <c r="AH297" s="147"/>
      <c r="AI297" s="147"/>
      <c r="AJ297" s="147"/>
      <c r="AK297" s="147"/>
      <c r="AL297" s="147"/>
      <c r="AM297" s="147"/>
      <c r="AN297" s="147"/>
      <c r="AO297" s="147"/>
      <c r="AP297" s="147"/>
      <c r="AQ297" s="147"/>
      <c r="AR297" s="147"/>
      <c r="AS297" s="147"/>
      <c r="AT297" s="147"/>
      <c r="AU297" s="147"/>
      <c r="AV297" s="147"/>
      <c r="AW297" s="147"/>
      <c r="AX297" s="147"/>
      <c r="AY297" s="147"/>
      <c r="AZ297" s="147"/>
      <c r="BA297" s="147"/>
      <c r="BB297" s="147"/>
      <c r="BC297" s="147"/>
      <c r="BD297" s="147"/>
      <c r="BE297" s="147"/>
      <c r="BF297" s="147"/>
      <c r="BG297" s="147"/>
      <c r="BH297" s="147"/>
      <c r="BI297" s="147"/>
      <c r="BJ297" s="147"/>
      <c r="BK297" s="147"/>
      <c r="BL297" s="147"/>
    </row>
    <row r="298" s="233" customFormat="true" ht="16.5" hidden="false" customHeight="false" outlineLevel="0" collapsed="false">
      <c r="A298" s="241"/>
      <c r="D298" s="242"/>
      <c r="G298" s="243"/>
      <c r="I298" s="244"/>
      <c r="J298" s="244"/>
      <c r="K298" s="228"/>
      <c r="L298" s="228"/>
      <c r="M298" s="229"/>
      <c r="N298" s="229"/>
      <c r="O298" s="230"/>
      <c r="P298" s="231"/>
      <c r="Q298" s="232"/>
      <c r="R298" s="147"/>
      <c r="S298" s="147"/>
      <c r="T298" s="147"/>
      <c r="U298" s="147"/>
      <c r="V298" s="147"/>
      <c r="W298" s="147"/>
      <c r="X298" s="147"/>
      <c r="Y298" s="147"/>
      <c r="Z298" s="147"/>
      <c r="AA298" s="147"/>
      <c r="AB298" s="147"/>
      <c r="AC298" s="147"/>
      <c r="AD298" s="147"/>
      <c r="AE298" s="147"/>
      <c r="AF298" s="147"/>
      <c r="AG298" s="147"/>
      <c r="AH298" s="147"/>
      <c r="AI298" s="147"/>
      <c r="AJ298" s="147"/>
      <c r="AK298" s="147"/>
      <c r="AL298" s="147"/>
      <c r="AM298" s="147"/>
      <c r="AN298" s="147"/>
      <c r="AO298" s="147"/>
      <c r="AP298" s="147"/>
      <c r="AQ298" s="147"/>
      <c r="AR298" s="147"/>
      <c r="AS298" s="147"/>
      <c r="AT298" s="147"/>
      <c r="AU298" s="147"/>
      <c r="AV298" s="147"/>
      <c r="AW298" s="147"/>
      <c r="AX298" s="147"/>
      <c r="AY298" s="147"/>
      <c r="AZ298" s="147"/>
      <c r="BA298" s="147"/>
      <c r="BB298" s="147"/>
      <c r="BC298" s="147"/>
      <c r="BD298" s="147"/>
      <c r="BE298" s="147"/>
      <c r="BF298" s="147"/>
      <c r="BG298" s="147"/>
      <c r="BH298" s="147"/>
      <c r="BI298" s="147"/>
      <c r="BJ298" s="147"/>
      <c r="BK298" s="147"/>
      <c r="BL298" s="147"/>
    </row>
    <row r="299" s="233" customFormat="true" ht="16.5" hidden="false" customHeight="false" outlineLevel="0" collapsed="false">
      <c r="A299" s="241"/>
      <c r="D299" s="242"/>
      <c r="G299" s="243"/>
      <c r="I299" s="244"/>
      <c r="J299" s="244"/>
      <c r="K299" s="228"/>
      <c r="L299" s="228"/>
      <c r="M299" s="229"/>
      <c r="N299" s="229"/>
      <c r="O299" s="230"/>
      <c r="P299" s="231"/>
      <c r="Q299" s="232"/>
      <c r="R299" s="147"/>
      <c r="S299" s="147"/>
      <c r="T299" s="147"/>
      <c r="U299" s="147"/>
      <c r="V299" s="147"/>
      <c r="W299" s="147"/>
      <c r="X299" s="147"/>
      <c r="Y299" s="147"/>
      <c r="Z299" s="147"/>
      <c r="AA299" s="147"/>
      <c r="AB299" s="147"/>
      <c r="AC299" s="147"/>
      <c r="AD299" s="147"/>
      <c r="AE299" s="147"/>
      <c r="AF299" s="147"/>
      <c r="AG299" s="147"/>
      <c r="AH299" s="147"/>
      <c r="AI299" s="147"/>
      <c r="AJ299" s="147"/>
      <c r="AK299" s="147"/>
      <c r="AL299" s="147"/>
      <c r="AM299" s="147"/>
      <c r="AN299" s="147"/>
      <c r="AO299" s="147"/>
      <c r="AP299" s="147"/>
      <c r="AQ299" s="147"/>
      <c r="AR299" s="147"/>
      <c r="AS299" s="147"/>
      <c r="AT299" s="147"/>
      <c r="AU299" s="147"/>
      <c r="AV299" s="147"/>
      <c r="AW299" s="147"/>
      <c r="AX299" s="147"/>
      <c r="AY299" s="147"/>
      <c r="AZ299" s="147"/>
      <c r="BA299" s="147"/>
      <c r="BB299" s="147"/>
      <c r="BC299" s="147"/>
      <c r="BD299" s="147"/>
      <c r="BE299" s="147"/>
      <c r="BF299" s="147"/>
      <c r="BG299" s="147"/>
      <c r="BH299" s="147"/>
      <c r="BI299" s="147"/>
      <c r="BJ299" s="147"/>
      <c r="BK299" s="147"/>
      <c r="BL299" s="147"/>
    </row>
    <row r="300" s="233" customFormat="true" ht="16.5" hidden="false" customHeight="false" outlineLevel="0" collapsed="false">
      <c r="A300" s="241"/>
      <c r="D300" s="242"/>
      <c r="G300" s="243"/>
      <c r="I300" s="244"/>
      <c r="J300" s="244"/>
      <c r="K300" s="228"/>
      <c r="L300" s="228"/>
      <c r="M300" s="229"/>
      <c r="N300" s="229"/>
      <c r="O300" s="230"/>
      <c r="P300" s="231"/>
      <c r="Q300" s="232"/>
      <c r="R300" s="147"/>
      <c r="S300" s="147"/>
      <c r="T300" s="147"/>
      <c r="U300" s="147"/>
      <c r="V300" s="147"/>
      <c r="W300" s="147"/>
      <c r="X300" s="147"/>
      <c r="Y300" s="147"/>
      <c r="Z300" s="147"/>
      <c r="AA300" s="147"/>
      <c r="AB300" s="147"/>
      <c r="AC300" s="147"/>
      <c r="AD300" s="147"/>
      <c r="AE300" s="147"/>
      <c r="AF300" s="147"/>
      <c r="AG300" s="147"/>
      <c r="AH300" s="147"/>
      <c r="AI300" s="147"/>
      <c r="AJ300" s="147"/>
      <c r="AK300" s="147"/>
      <c r="AL300" s="147"/>
      <c r="AM300" s="147"/>
      <c r="AN300" s="147"/>
      <c r="AO300" s="147"/>
      <c r="AP300" s="147"/>
      <c r="AQ300" s="147"/>
      <c r="AR300" s="147"/>
      <c r="AS300" s="147"/>
      <c r="AT300" s="147"/>
      <c r="AU300" s="147"/>
      <c r="AV300" s="147"/>
      <c r="AW300" s="147"/>
      <c r="AX300" s="147"/>
      <c r="AY300" s="147"/>
      <c r="AZ300" s="147"/>
      <c r="BA300" s="147"/>
      <c r="BB300" s="147"/>
      <c r="BC300" s="147"/>
      <c r="BD300" s="147"/>
      <c r="BE300" s="147"/>
      <c r="BF300" s="147"/>
      <c r="BG300" s="147"/>
      <c r="BH300" s="147"/>
      <c r="BI300" s="147"/>
      <c r="BJ300" s="147"/>
      <c r="BK300" s="147"/>
      <c r="BL300" s="147"/>
    </row>
    <row r="301" s="233" customFormat="true" ht="16.5" hidden="false" customHeight="false" outlineLevel="0" collapsed="false">
      <c r="A301" s="241"/>
      <c r="D301" s="242"/>
      <c r="G301" s="243"/>
      <c r="I301" s="244"/>
      <c r="J301" s="244"/>
      <c r="K301" s="228"/>
      <c r="L301" s="228"/>
      <c r="M301" s="229"/>
      <c r="N301" s="229"/>
      <c r="O301" s="230"/>
      <c r="P301" s="231"/>
      <c r="Q301" s="232"/>
      <c r="R301" s="147"/>
      <c r="S301" s="147"/>
      <c r="T301" s="147"/>
      <c r="U301" s="147"/>
      <c r="V301" s="147"/>
      <c r="W301" s="147"/>
      <c r="X301" s="147"/>
      <c r="Y301" s="147"/>
      <c r="Z301" s="147"/>
      <c r="AA301" s="147"/>
      <c r="AB301" s="147"/>
      <c r="AC301" s="147"/>
      <c r="AD301" s="147"/>
      <c r="AE301" s="147"/>
      <c r="AF301" s="147"/>
      <c r="AG301" s="147"/>
      <c r="AH301" s="147"/>
      <c r="AI301" s="147"/>
      <c r="AJ301" s="147"/>
      <c r="AK301" s="147"/>
      <c r="AL301" s="147"/>
      <c r="AM301" s="147"/>
      <c r="AN301" s="147"/>
      <c r="AO301" s="147"/>
      <c r="AP301" s="147"/>
      <c r="AQ301" s="147"/>
      <c r="AR301" s="147"/>
      <c r="AS301" s="147"/>
      <c r="AT301" s="147"/>
      <c r="AU301" s="147"/>
      <c r="AV301" s="147"/>
      <c r="AW301" s="147"/>
      <c r="AX301" s="147"/>
      <c r="AY301" s="147"/>
      <c r="AZ301" s="147"/>
      <c r="BA301" s="147"/>
      <c r="BB301" s="147"/>
      <c r="BC301" s="147"/>
      <c r="BD301" s="147"/>
      <c r="BE301" s="147"/>
      <c r="BF301" s="147"/>
      <c r="BG301" s="147"/>
      <c r="BH301" s="147"/>
      <c r="BI301" s="147"/>
      <c r="BJ301" s="147"/>
      <c r="BK301" s="147"/>
      <c r="BL301" s="147"/>
    </row>
    <row r="302" s="233" customFormat="true" ht="16.5" hidden="false" customHeight="false" outlineLevel="0" collapsed="false">
      <c r="A302" s="241"/>
      <c r="D302" s="242"/>
      <c r="G302" s="243"/>
      <c r="I302" s="244"/>
      <c r="J302" s="244"/>
      <c r="K302" s="228"/>
      <c r="L302" s="228"/>
      <c r="M302" s="229"/>
      <c r="N302" s="229"/>
      <c r="O302" s="230"/>
      <c r="P302" s="231"/>
      <c r="Q302" s="232"/>
      <c r="R302" s="147"/>
      <c r="S302" s="147"/>
      <c r="T302" s="147"/>
      <c r="U302" s="147"/>
      <c r="V302" s="147"/>
      <c r="W302" s="147"/>
      <c r="X302" s="147"/>
      <c r="Y302" s="147"/>
      <c r="Z302" s="147"/>
      <c r="AA302" s="147"/>
      <c r="AB302" s="147"/>
      <c r="AC302" s="147"/>
      <c r="AD302" s="147"/>
      <c r="AE302" s="147"/>
      <c r="AF302" s="147"/>
      <c r="AG302" s="147"/>
      <c r="AH302" s="147"/>
      <c r="AI302" s="147"/>
      <c r="AJ302" s="147"/>
      <c r="AK302" s="147"/>
      <c r="AL302" s="147"/>
      <c r="AM302" s="147"/>
      <c r="AN302" s="147"/>
      <c r="AO302" s="147"/>
      <c r="AP302" s="147"/>
      <c r="AQ302" s="147"/>
      <c r="AR302" s="147"/>
      <c r="AS302" s="147"/>
      <c r="AT302" s="147"/>
      <c r="AU302" s="147"/>
      <c r="AV302" s="147"/>
      <c r="AW302" s="147"/>
      <c r="AX302" s="147"/>
      <c r="AY302" s="147"/>
      <c r="AZ302" s="147"/>
      <c r="BA302" s="147"/>
      <c r="BB302" s="147"/>
      <c r="BC302" s="147"/>
      <c r="BD302" s="147"/>
      <c r="BE302" s="147"/>
      <c r="BF302" s="147"/>
      <c r="BG302" s="147"/>
      <c r="BH302" s="147"/>
      <c r="BI302" s="147"/>
      <c r="BJ302" s="147"/>
      <c r="BK302" s="147"/>
      <c r="BL302" s="147"/>
    </row>
    <row r="303" s="233" customFormat="true" ht="16.5" hidden="false" customHeight="false" outlineLevel="0" collapsed="false">
      <c r="A303" s="241"/>
      <c r="D303" s="242"/>
      <c r="G303" s="243"/>
      <c r="I303" s="244"/>
      <c r="J303" s="244"/>
      <c r="K303" s="228"/>
      <c r="L303" s="228"/>
      <c r="M303" s="229"/>
      <c r="N303" s="229"/>
      <c r="O303" s="230"/>
      <c r="P303" s="231"/>
      <c r="Q303" s="232"/>
      <c r="R303" s="147"/>
      <c r="S303" s="147"/>
      <c r="T303" s="147"/>
      <c r="U303" s="147"/>
      <c r="V303" s="147"/>
      <c r="W303" s="147"/>
      <c r="X303" s="147"/>
      <c r="Y303" s="147"/>
      <c r="Z303" s="147"/>
      <c r="AA303" s="147"/>
      <c r="AB303" s="147"/>
      <c r="AC303" s="147"/>
      <c r="AD303" s="147"/>
      <c r="AE303" s="147"/>
      <c r="AF303" s="147"/>
      <c r="AG303" s="147"/>
      <c r="AH303" s="147"/>
      <c r="AI303" s="147"/>
      <c r="AJ303" s="147"/>
      <c r="AK303" s="147"/>
      <c r="AL303" s="147"/>
      <c r="AM303" s="147"/>
      <c r="AN303" s="147"/>
      <c r="AO303" s="147"/>
      <c r="AP303" s="147"/>
      <c r="AQ303" s="147"/>
      <c r="AR303" s="147"/>
      <c r="AS303" s="147"/>
      <c r="AT303" s="147"/>
      <c r="AU303" s="147"/>
      <c r="AV303" s="147"/>
      <c r="AW303" s="147"/>
      <c r="AX303" s="147"/>
      <c r="AY303" s="147"/>
      <c r="AZ303" s="147"/>
      <c r="BA303" s="147"/>
      <c r="BB303" s="147"/>
      <c r="BC303" s="147"/>
      <c r="BD303" s="147"/>
      <c r="BE303" s="147"/>
      <c r="BF303" s="147"/>
      <c r="BG303" s="147"/>
      <c r="BH303" s="147"/>
      <c r="BI303" s="147"/>
      <c r="BJ303" s="147"/>
      <c r="BK303" s="147"/>
      <c r="BL303" s="147"/>
    </row>
    <row r="304" s="233" customFormat="true" ht="16.5" hidden="false" customHeight="false" outlineLevel="0" collapsed="false">
      <c r="A304" s="241"/>
      <c r="D304" s="242"/>
      <c r="G304" s="243"/>
      <c r="I304" s="244"/>
      <c r="J304" s="244"/>
      <c r="K304" s="228"/>
      <c r="L304" s="228"/>
      <c r="M304" s="229"/>
      <c r="N304" s="229"/>
      <c r="O304" s="230"/>
      <c r="P304" s="231"/>
      <c r="Q304" s="232"/>
      <c r="R304" s="147"/>
      <c r="S304" s="147"/>
      <c r="T304" s="147"/>
      <c r="U304" s="147"/>
      <c r="V304" s="147"/>
      <c r="W304" s="147"/>
      <c r="X304" s="147"/>
      <c r="Y304" s="147"/>
      <c r="Z304" s="147"/>
      <c r="AA304" s="147"/>
      <c r="AB304" s="147"/>
      <c r="AC304" s="147"/>
      <c r="AD304" s="147"/>
      <c r="AE304" s="147"/>
      <c r="AF304" s="147"/>
      <c r="AG304" s="147"/>
      <c r="AH304" s="147"/>
      <c r="AI304" s="147"/>
      <c r="AJ304" s="147"/>
      <c r="AK304" s="147"/>
      <c r="AL304" s="147"/>
      <c r="AM304" s="147"/>
      <c r="AN304" s="147"/>
      <c r="AO304" s="147"/>
      <c r="AP304" s="147"/>
      <c r="AQ304" s="147"/>
      <c r="AR304" s="147"/>
      <c r="AS304" s="147"/>
      <c r="AT304" s="147"/>
      <c r="AU304" s="147"/>
      <c r="AV304" s="147"/>
      <c r="AW304" s="147"/>
      <c r="AX304" s="147"/>
      <c r="AY304" s="147"/>
      <c r="AZ304" s="147"/>
      <c r="BA304" s="147"/>
      <c r="BB304" s="147"/>
      <c r="BC304" s="147"/>
      <c r="BD304" s="147"/>
      <c r="BE304" s="147"/>
      <c r="BF304" s="147"/>
      <c r="BG304" s="147"/>
      <c r="BH304" s="147"/>
      <c r="BI304" s="147"/>
      <c r="BJ304" s="147"/>
      <c r="BK304" s="147"/>
      <c r="BL304" s="147"/>
    </row>
    <row r="305" s="233" customFormat="true" ht="16.5" hidden="false" customHeight="false" outlineLevel="0" collapsed="false">
      <c r="A305" s="241"/>
      <c r="D305" s="242"/>
      <c r="G305" s="243"/>
      <c r="I305" s="244"/>
      <c r="J305" s="244"/>
      <c r="K305" s="228"/>
      <c r="L305" s="228"/>
      <c r="M305" s="229"/>
      <c r="N305" s="229"/>
      <c r="O305" s="230"/>
      <c r="P305" s="231"/>
      <c r="Q305" s="232"/>
      <c r="R305" s="147"/>
      <c r="S305" s="147"/>
      <c r="T305" s="147"/>
      <c r="U305" s="147"/>
      <c r="V305" s="147"/>
      <c r="W305" s="147"/>
      <c r="X305" s="147"/>
      <c r="Y305" s="147"/>
      <c r="Z305" s="147"/>
      <c r="AA305" s="147"/>
      <c r="AB305" s="147"/>
      <c r="AC305" s="147"/>
      <c r="AD305" s="147"/>
      <c r="AE305" s="147"/>
      <c r="AF305" s="147"/>
      <c r="AG305" s="147"/>
      <c r="AH305" s="147"/>
      <c r="AI305" s="147"/>
      <c r="AJ305" s="147"/>
      <c r="AK305" s="147"/>
      <c r="AL305" s="147"/>
      <c r="AM305" s="147"/>
      <c r="AN305" s="147"/>
      <c r="AO305" s="147"/>
      <c r="AP305" s="147"/>
      <c r="AQ305" s="147"/>
      <c r="AR305" s="147"/>
      <c r="AS305" s="147"/>
      <c r="AT305" s="147"/>
      <c r="AU305" s="147"/>
      <c r="AV305" s="147"/>
      <c r="AW305" s="147"/>
      <c r="AX305" s="147"/>
      <c r="AY305" s="147"/>
      <c r="AZ305" s="147"/>
      <c r="BA305" s="147"/>
      <c r="BB305" s="147"/>
      <c r="BC305" s="147"/>
      <c r="BD305" s="147"/>
      <c r="BE305" s="147"/>
      <c r="BF305" s="147"/>
      <c r="BG305" s="147"/>
      <c r="BH305" s="147"/>
      <c r="BI305" s="147"/>
      <c r="BJ305" s="147"/>
      <c r="BK305" s="147"/>
      <c r="BL305" s="147"/>
    </row>
    <row r="306" s="233" customFormat="true" ht="16.5" hidden="false" customHeight="false" outlineLevel="0" collapsed="false">
      <c r="A306" s="241"/>
      <c r="D306" s="242"/>
      <c r="G306" s="243"/>
      <c r="I306" s="244"/>
      <c r="J306" s="244"/>
      <c r="K306" s="228"/>
      <c r="L306" s="228"/>
      <c r="M306" s="229"/>
      <c r="N306" s="229"/>
      <c r="O306" s="230"/>
      <c r="P306" s="231"/>
      <c r="Q306" s="232"/>
      <c r="R306" s="147"/>
      <c r="S306" s="147"/>
      <c r="T306" s="147"/>
      <c r="U306" s="147"/>
      <c r="V306" s="147"/>
      <c r="W306" s="147"/>
      <c r="X306" s="147"/>
      <c r="Y306" s="147"/>
      <c r="Z306" s="147"/>
      <c r="AA306" s="147"/>
      <c r="AB306" s="147"/>
      <c r="AC306" s="147"/>
      <c r="AD306" s="147"/>
      <c r="AE306" s="147"/>
      <c r="AF306" s="147"/>
      <c r="AG306" s="147"/>
      <c r="AH306" s="147"/>
      <c r="AI306" s="147"/>
      <c r="AJ306" s="147"/>
      <c r="AK306" s="147"/>
      <c r="AL306" s="147"/>
      <c r="AM306" s="147"/>
      <c r="AN306" s="147"/>
      <c r="AO306" s="147"/>
      <c r="AP306" s="147"/>
      <c r="AQ306" s="147"/>
      <c r="AR306" s="147"/>
      <c r="AS306" s="147"/>
      <c r="AT306" s="147"/>
      <c r="AU306" s="147"/>
      <c r="AV306" s="147"/>
      <c r="AW306" s="147"/>
      <c r="AX306" s="147"/>
      <c r="AY306" s="147"/>
      <c r="AZ306" s="147"/>
      <c r="BA306" s="147"/>
      <c r="BB306" s="147"/>
      <c r="BC306" s="147"/>
      <c r="BD306" s="147"/>
      <c r="BE306" s="147"/>
      <c r="BF306" s="147"/>
      <c r="BG306" s="147"/>
      <c r="BH306" s="147"/>
      <c r="BI306" s="147"/>
      <c r="BJ306" s="147"/>
      <c r="BK306" s="147"/>
      <c r="BL306" s="147"/>
    </row>
    <row r="307" s="233" customFormat="true" ht="16.5" hidden="false" customHeight="false" outlineLevel="0" collapsed="false">
      <c r="A307" s="241"/>
      <c r="D307" s="242"/>
      <c r="G307" s="243"/>
      <c r="I307" s="244"/>
      <c r="J307" s="244"/>
      <c r="K307" s="228"/>
      <c r="L307" s="228"/>
      <c r="M307" s="229"/>
      <c r="N307" s="229"/>
      <c r="O307" s="230"/>
      <c r="P307" s="231"/>
      <c r="Q307" s="232"/>
      <c r="R307" s="147"/>
      <c r="S307" s="147"/>
      <c r="T307" s="147"/>
      <c r="U307" s="147"/>
      <c r="V307" s="147"/>
      <c r="W307" s="147"/>
      <c r="X307" s="147"/>
      <c r="Y307" s="147"/>
      <c r="Z307" s="147"/>
      <c r="AA307" s="147"/>
      <c r="AB307" s="147"/>
      <c r="AC307" s="147"/>
      <c r="AD307" s="147"/>
      <c r="AE307" s="147"/>
      <c r="AF307" s="147"/>
      <c r="AG307" s="147"/>
      <c r="AH307" s="147"/>
      <c r="AI307" s="147"/>
      <c r="AJ307" s="147"/>
      <c r="AK307" s="147"/>
      <c r="AL307" s="147"/>
      <c r="AM307" s="147"/>
      <c r="AN307" s="147"/>
      <c r="AO307" s="147"/>
      <c r="AP307" s="147"/>
      <c r="AQ307" s="147"/>
      <c r="AR307" s="147"/>
      <c r="AS307" s="147"/>
      <c r="AT307" s="147"/>
      <c r="AU307" s="147"/>
      <c r="AV307" s="147"/>
      <c r="AW307" s="147"/>
      <c r="AX307" s="147"/>
      <c r="AY307" s="147"/>
      <c r="AZ307" s="147"/>
      <c r="BA307" s="147"/>
      <c r="BB307" s="147"/>
      <c r="BC307" s="147"/>
      <c r="BD307" s="147"/>
      <c r="BE307" s="147"/>
      <c r="BF307" s="147"/>
      <c r="BG307" s="147"/>
      <c r="BH307" s="147"/>
      <c r="BI307" s="147"/>
      <c r="BJ307" s="147"/>
      <c r="BK307" s="147"/>
      <c r="BL307" s="147"/>
    </row>
    <row r="308" s="233" customFormat="true" ht="16.5" hidden="false" customHeight="false" outlineLevel="0" collapsed="false">
      <c r="A308" s="241"/>
      <c r="D308" s="242"/>
      <c r="G308" s="243"/>
      <c r="I308" s="244"/>
      <c r="J308" s="244"/>
      <c r="K308" s="228"/>
      <c r="L308" s="228"/>
      <c r="M308" s="229"/>
      <c r="N308" s="229"/>
      <c r="O308" s="230"/>
      <c r="P308" s="231"/>
      <c r="Q308" s="232"/>
      <c r="R308" s="147"/>
      <c r="S308" s="147"/>
      <c r="T308" s="147"/>
      <c r="U308" s="147"/>
      <c r="V308" s="147"/>
      <c r="W308" s="147"/>
      <c r="X308" s="147"/>
      <c r="Y308" s="147"/>
      <c r="Z308" s="147"/>
      <c r="AA308" s="147"/>
      <c r="AB308" s="147"/>
      <c r="AC308" s="147"/>
      <c r="AD308" s="147"/>
      <c r="AE308" s="147"/>
      <c r="AF308" s="147"/>
      <c r="AG308" s="147"/>
      <c r="AH308" s="147"/>
      <c r="AI308" s="147"/>
      <c r="AJ308" s="147"/>
      <c r="AK308" s="147"/>
      <c r="AL308" s="147"/>
      <c r="AM308" s="147"/>
      <c r="AN308" s="147"/>
      <c r="AO308" s="147"/>
      <c r="AP308" s="147"/>
      <c r="AQ308" s="147"/>
      <c r="AR308" s="147"/>
      <c r="AS308" s="147"/>
      <c r="AT308" s="147"/>
      <c r="AU308" s="147"/>
      <c r="AV308" s="147"/>
      <c r="AW308" s="147"/>
      <c r="AX308" s="147"/>
      <c r="AY308" s="147"/>
      <c r="AZ308" s="147"/>
      <c r="BA308" s="147"/>
      <c r="BB308" s="147"/>
      <c r="BC308" s="147"/>
      <c r="BD308" s="147"/>
      <c r="BE308" s="147"/>
      <c r="BF308" s="147"/>
      <c r="BG308" s="147"/>
      <c r="BH308" s="147"/>
      <c r="BI308" s="147"/>
      <c r="BJ308" s="147"/>
      <c r="BK308" s="147"/>
      <c r="BL308" s="147"/>
    </row>
    <row r="309" s="233" customFormat="true" ht="16.5" hidden="false" customHeight="false" outlineLevel="0" collapsed="false">
      <c r="A309" s="241"/>
      <c r="D309" s="242"/>
      <c r="G309" s="243"/>
      <c r="I309" s="244"/>
      <c r="J309" s="244"/>
      <c r="K309" s="228"/>
      <c r="L309" s="228"/>
      <c r="M309" s="229"/>
      <c r="N309" s="229"/>
      <c r="O309" s="230"/>
      <c r="P309" s="231"/>
      <c r="Q309" s="232"/>
      <c r="R309" s="147"/>
      <c r="S309" s="147"/>
      <c r="T309" s="147"/>
      <c r="U309" s="147"/>
      <c r="V309" s="147"/>
      <c r="W309" s="147"/>
      <c r="X309" s="147"/>
      <c r="Y309" s="147"/>
      <c r="Z309" s="147"/>
      <c r="AA309" s="147"/>
      <c r="AB309" s="147"/>
      <c r="AC309" s="147"/>
      <c r="AD309" s="147"/>
      <c r="AE309" s="147"/>
      <c r="AF309" s="147"/>
      <c r="AG309" s="147"/>
      <c r="AH309" s="147"/>
      <c r="AI309" s="147"/>
      <c r="AJ309" s="147"/>
      <c r="AK309" s="147"/>
      <c r="AL309" s="147"/>
      <c r="AM309" s="147"/>
      <c r="AN309" s="147"/>
      <c r="AO309" s="147"/>
      <c r="AP309" s="147"/>
      <c r="AQ309" s="147"/>
      <c r="AR309" s="147"/>
      <c r="AS309" s="147"/>
      <c r="AT309" s="147"/>
      <c r="AU309" s="147"/>
      <c r="AV309" s="147"/>
      <c r="AW309" s="147"/>
      <c r="AX309" s="147"/>
      <c r="AY309" s="147"/>
      <c r="AZ309" s="147"/>
      <c r="BA309" s="147"/>
      <c r="BB309" s="147"/>
      <c r="BC309" s="147"/>
      <c r="BD309" s="147"/>
      <c r="BE309" s="147"/>
      <c r="BF309" s="147"/>
      <c r="BG309" s="147"/>
      <c r="BH309" s="147"/>
      <c r="BI309" s="147"/>
      <c r="BJ309" s="147"/>
      <c r="BK309" s="147"/>
      <c r="BL309" s="147"/>
    </row>
    <row r="310" s="233" customFormat="true" ht="16.5" hidden="false" customHeight="false" outlineLevel="0" collapsed="false">
      <c r="A310" s="241"/>
      <c r="D310" s="242"/>
      <c r="G310" s="243"/>
      <c r="I310" s="244"/>
      <c r="J310" s="244"/>
      <c r="K310" s="228"/>
      <c r="L310" s="228"/>
      <c r="M310" s="229"/>
      <c r="N310" s="229"/>
      <c r="O310" s="230"/>
      <c r="P310" s="231"/>
      <c r="Q310" s="232"/>
      <c r="R310" s="147"/>
      <c r="S310" s="147"/>
      <c r="T310" s="147"/>
      <c r="U310" s="147"/>
      <c r="V310" s="147"/>
      <c r="W310" s="147"/>
      <c r="X310" s="147"/>
      <c r="Y310" s="147"/>
      <c r="Z310" s="147"/>
      <c r="AA310" s="147"/>
      <c r="AB310" s="147"/>
      <c r="AC310" s="147"/>
      <c r="AD310" s="147"/>
      <c r="AE310" s="147"/>
      <c r="AF310" s="147"/>
      <c r="AG310" s="147"/>
      <c r="AH310" s="147"/>
      <c r="AI310" s="147"/>
      <c r="AJ310" s="147"/>
      <c r="AK310" s="147"/>
      <c r="AL310" s="147"/>
      <c r="AM310" s="147"/>
      <c r="AN310" s="147"/>
      <c r="AO310" s="147"/>
      <c r="AP310" s="147"/>
      <c r="AQ310" s="147"/>
      <c r="AR310" s="147"/>
      <c r="AS310" s="147"/>
      <c r="AT310" s="147"/>
      <c r="AU310" s="147"/>
      <c r="AV310" s="147"/>
      <c r="AW310" s="147"/>
      <c r="AX310" s="147"/>
      <c r="AY310" s="147"/>
      <c r="AZ310" s="147"/>
      <c r="BA310" s="147"/>
      <c r="BB310" s="147"/>
      <c r="BC310" s="147"/>
      <c r="BD310" s="147"/>
      <c r="BE310" s="147"/>
      <c r="BF310" s="147"/>
      <c r="BG310" s="147"/>
      <c r="BH310" s="147"/>
      <c r="BI310" s="147"/>
      <c r="BJ310" s="147"/>
      <c r="BK310" s="147"/>
      <c r="BL310" s="147"/>
    </row>
    <row r="311" s="233" customFormat="true" ht="16.5" hidden="false" customHeight="false" outlineLevel="0" collapsed="false">
      <c r="A311" s="241"/>
      <c r="D311" s="242"/>
      <c r="G311" s="243"/>
      <c r="I311" s="244"/>
      <c r="J311" s="244"/>
      <c r="K311" s="228"/>
      <c r="L311" s="228"/>
      <c r="M311" s="229"/>
      <c r="N311" s="229"/>
      <c r="O311" s="230"/>
      <c r="P311" s="231"/>
      <c r="Q311" s="232"/>
      <c r="R311" s="147"/>
      <c r="S311" s="147"/>
      <c r="T311" s="147"/>
      <c r="U311" s="147"/>
      <c r="V311" s="147"/>
      <c r="W311" s="147"/>
      <c r="X311" s="147"/>
      <c r="Y311" s="147"/>
      <c r="Z311" s="147"/>
      <c r="AA311" s="147"/>
      <c r="AB311" s="147"/>
      <c r="AC311" s="147"/>
      <c r="AD311" s="147"/>
      <c r="AE311" s="147"/>
      <c r="AF311" s="147"/>
      <c r="AG311" s="147"/>
      <c r="AH311" s="147"/>
      <c r="AI311" s="147"/>
      <c r="AJ311" s="147"/>
      <c r="AK311" s="147"/>
      <c r="AL311" s="147"/>
      <c r="AM311" s="147"/>
      <c r="AN311" s="147"/>
      <c r="AO311" s="147"/>
      <c r="AP311" s="147"/>
      <c r="AQ311" s="147"/>
      <c r="AR311" s="147"/>
      <c r="AS311" s="147"/>
      <c r="AT311" s="147"/>
      <c r="AU311" s="147"/>
      <c r="AV311" s="147"/>
      <c r="AW311" s="147"/>
      <c r="AX311" s="147"/>
      <c r="AY311" s="147"/>
      <c r="AZ311" s="147"/>
      <c r="BA311" s="147"/>
      <c r="BB311" s="147"/>
      <c r="BC311" s="147"/>
      <c r="BD311" s="147"/>
      <c r="BE311" s="147"/>
      <c r="BF311" s="147"/>
      <c r="BG311" s="147"/>
      <c r="BH311" s="147"/>
      <c r="BI311" s="147"/>
      <c r="BJ311" s="147"/>
      <c r="BK311" s="147"/>
      <c r="BL311" s="147"/>
    </row>
    <row r="312" s="233" customFormat="true" ht="16.5" hidden="false" customHeight="false" outlineLevel="0" collapsed="false">
      <c r="A312" s="241"/>
      <c r="D312" s="242"/>
      <c r="G312" s="243"/>
      <c r="I312" s="244"/>
      <c r="J312" s="244"/>
      <c r="K312" s="228"/>
      <c r="L312" s="228"/>
      <c r="M312" s="229"/>
      <c r="N312" s="229"/>
      <c r="O312" s="230"/>
      <c r="P312" s="231"/>
      <c r="Q312" s="232"/>
      <c r="R312" s="147"/>
      <c r="S312" s="147"/>
      <c r="T312" s="147"/>
      <c r="U312" s="147"/>
      <c r="V312" s="147"/>
      <c r="W312" s="147"/>
      <c r="X312" s="147"/>
      <c r="Y312" s="147"/>
      <c r="Z312" s="147"/>
      <c r="AA312" s="147"/>
      <c r="AB312" s="147"/>
      <c r="AC312" s="147"/>
      <c r="AD312" s="147"/>
      <c r="AE312" s="147"/>
      <c r="AF312" s="147"/>
      <c r="AG312" s="147"/>
      <c r="AH312" s="147"/>
      <c r="AI312" s="147"/>
      <c r="AJ312" s="147"/>
      <c r="AK312" s="147"/>
      <c r="AL312" s="147"/>
      <c r="AM312" s="147"/>
      <c r="AN312" s="147"/>
      <c r="AO312" s="147"/>
      <c r="AP312" s="147"/>
      <c r="AQ312" s="147"/>
      <c r="AR312" s="147"/>
      <c r="AS312" s="147"/>
      <c r="AT312" s="147"/>
      <c r="AU312" s="147"/>
      <c r="AV312" s="147"/>
      <c r="AW312" s="147"/>
      <c r="AX312" s="147"/>
      <c r="AY312" s="147"/>
      <c r="AZ312" s="147"/>
      <c r="BA312" s="147"/>
      <c r="BB312" s="147"/>
      <c r="BC312" s="147"/>
      <c r="BD312" s="147"/>
      <c r="BE312" s="147"/>
      <c r="BF312" s="147"/>
      <c r="BG312" s="147"/>
      <c r="BH312" s="147"/>
      <c r="BI312" s="147"/>
      <c r="BJ312" s="147"/>
      <c r="BK312" s="147"/>
      <c r="BL312" s="147"/>
    </row>
    <row r="313" s="233" customFormat="true" ht="16.5" hidden="false" customHeight="false" outlineLevel="0" collapsed="false">
      <c r="A313" s="241"/>
      <c r="D313" s="242"/>
      <c r="G313" s="243"/>
      <c r="I313" s="244"/>
      <c r="J313" s="244"/>
      <c r="K313" s="228"/>
      <c r="L313" s="228"/>
      <c r="M313" s="229"/>
      <c r="N313" s="229"/>
      <c r="O313" s="230"/>
      <c r="P313" s="231"/>
      <c r="Q313" s="232"/>
      <c r="R313" s="147"/>
      <c r="S313" s="147"/>
      <c r="T313" s="147"/>
      <c r="U313" s="147"/>
      <c r="V313" s="147"/>
      <c r="W313" s="147"/>
      <c r="X313" s="147"/>
      <c r="Y313" s="147"/>
      <c r="Z313" s="147"/>
      <c r="AA313" s="147"/>
      <c r="AB313" s="147"/>
      <c r="AC313" s="147"/>
      <c r="AD313" s="147"/>
      <c r="AE313" s="147"/>
      <c r="AF313" s="147"/>
      <c r="AG313" s="147"/>
      <c r="AH313" s="147"/>
      <c r="AI313" s="147"/>
      <c r="AJ313" s="147"/>
      <c r="AK313" s="147"/>
      <c r="AL313" s="147"/>
      <c r="AM313" s="147"/>
      <c r="AN313" s="147"/>
      <c r="AO313" s="147"/>
      <c r="AP313" s="147"/>
      <c r="AQ313" s="147"/>
      <c r="AR313" s="147"/>
      <c r="AS313" s="147"/>
      <c r="AT313" s="147"/>
      <c r="AU313" s="147"/>
      <c r="AV313" s="147"/>
      <c r="AW313" s="147"/>
      <c r="AX313" s="147"/>
      <c r="AY313" s="147"/>
      <c r="AZ313" s="147"/>
      <c r="BA313" s="147"/>
      <c r="BB313" s="147"/>
      <c r="BC313" s="147"/>
      <c r="BD313" s="147"/>
      <c r="BE313" s="147"/>
      <c r="BF313" s="147"/>
      <c r="BG313" s="147"/>
      <c r="BH313" s="147"/>
      <c r="BI313" s="147"/>
      <c r="BJ313" s="147"/>
      <c r="BK313" s="147"/>
      <c r="BL313" s="147"/>
    </row>
    <row r="314" s="233" customFormat="true" ht="16.5" hidden="false" customHeight="false" outlineLevel="0" collapsed="false">
      <c r="A314" s="241"/>
      <c r="D314" s="242"/>
      <c r="G314" s="243"/>
      <c r="I314" s="244"/>
      <c r="J314" s="244"/>
      <c r="K314" s="228"/>
      <c r="L314" s="228"/>
      <c r="M314" s="229"/>
      <c r="N314" s="229"/>
      <c r="O314" s="230"/>
      <c r="P314" s="231"/>
      <c r="Q314" s="232"/>
      <c r="R314" s="147"/>
      <c r="S314" s="147"/>
      <c r="T314" s="147"/>
      <c r="U314" s="147"/>
      <c r="V314" s="147"/>
      <c r="W314" s="147"/>
      <c r="X314" s="147"/>
      <c r="Y314" s="147"/>
      <c r="Z314" s="147"/>
      <c r="AA314" s="147"/>
      <c r="AB314" s="147"/>
      <c r="AC314" s="147"/>
      <c r="AD314" s="147"/>
      <c r="AE314" s="147"/>
      <c r="AF314" s="147"/>
      <c r="AG314" s="147"/>
      <c r="AH314" s="147"/>
      <c r="AI314" s="147"/>
      <c r="AJ314" s="147"/>
      <c r="AK314" s="147"/>
      <c r="AL314" s="147"/>
      <c r="AM314" s="147"/>
      <c r="AN314" s="147"/>
      <c r="AO314" s="147"/>
      <c r="AP314" s="147"/>
      <c r="AQ314" s="147"/>
      <c r="AR314" s="147"/>
      <c r="AS314" s="147"/>
      <c r="AT314" s="147"/>
      <c r="AU314" s="147"/>
      <c r="AV314" s="147"/>
      <c r="AW314" s="147"/>
      <c r="AX314" s="147"/>
      <c r="AY314" s="147"/>
      <c r="AZ314" s="147"/>
      <c r="BA314" s="147"/>
      <c r="BB314" s="147"/>
      <c r="BC314" s="147"/>
      <c r="BD314" s="147"/>
      <c r="BE314" s="147"/>
      <c r="BF314" s="147"/>
      <c r="BG314" s="147"/>
      <c r="BH314" s="147"/>
      <c r="BI314" s="147"/>
      <c r="BJ314" s="147"/>
      <c r="BK314" s="147"/>
      <c r="BL314" s="147"/>
    </row>
    <row r="315" s="233" customFormat="true" ht="16.5" hidden="false" customHeight="false" outlineLevel="0" collapsed="false">
      <c r="A315" s="241"/>
      <c r="D315" s="242"/>
      <c r="G315" s="243"/>
      <c r="I315" s="244"/>
      <c r="J315" s="244"/>
      <c r="K315" s="228"/>
      <c r="L315" s="228"/>
      <c r="M315" s="229"/>
      <c r="N315" s="229"/>
      <c r="O315" s="230"/>
      <c r="P315" s="231"/>
      <c r="Q315" s="232"/>
      <c r="R315" s="147"/>
      <c r="S315" s="147"/>
      <c r="T315" s="147"/>
      <c r="U315" s="147"/>
      <c r="V315" s="147"/>
      <c r="W315" s="147"/>
      <c r="X315" s="147"/>
      <c r="Y315" s="147"/>
      <c r="Z315" s="147"/>
      <c r="AA315" s="147"/>
      <c r="AB315" s="147"/>
      <c r="AC315" s="147"/>
      <c r="AD315" s="147"/>
      <c r="AE315" s="147"/>
      <c r="AF315" s="147"/>
      <c r="AG315" s="147"/>
      <c r="AH315" s="147"/>
      <c r="AI315" s="147"/>
      <c r="AJ315" s="147"/>
      <c r="AK315" s="147"/>
      <c r="AL315" s="147"/>
      <c r="AM315" s="147"/>
      <c r="AN315" s="147"/>
      <c r="AO315" s="147"/>
      <c r="AP315" s="147"/>
      <c r="AQ315" s="147"/>
      <c r="AR315" s="147"/>
      <c r="AS315" s="147"/>
      <c r="AT315" s="147"/>
      <c r="AU315" s="147"/>
      <c r="AV315" s="147"/>
      <c r="AW315" s="147"/>
      <c r="AX315" s="147"/>
      <c r="AY315" s="147"/>
      <c r="AZ315" s="147"/>
      <c r="BA315" s="147"/>
      <c r="BB315" s="147"/>
      <c r="BC315" s="147"/>
      <c r="BD315" s="147"/>
      <c r="BE315" s="147"/>
      <c r="BF315" s="147"/>
      <c r="BG315" s="147"/>
      <c r="BH315" s="147"/>
      <c r="BI315" s="147"/>
      <c r="BJ315" s="147"/>
      <c r="BK315" s="147"/>
      <c r="BL315" s="147"/>
    </row>
    <row r="316" s="233" customFormat="true" ht="16.5" hidden="false" customHeight="false" outlineLevel="0" collapsed="false">
      <c r="A316" s="241"/>
      <c r="D316" s="242"/>
      <c r="G316" s="243"/>
      <c r="I316" s="244"/>
      <c r="J316" s="244"/>
      <c r="K316" s="228"/>
      <c r="L316" s="228"/>
      <c r="M316" s="229"/>
      <c r="N316" s="229"/>
      <c r="O316" s="230"/>
      <c r="P316" s="231"/>
      <c r="Q316" s="232"/>
      <c r="R316" s="147"/>
      <c r="S316" s="147"/>
      <c r="T316" s="147"/>
      <c r="U316" s="147"/>
      <c r="V316" s="147"/>
      <c r="W316" s="147"/>
      <c r="X316" s="147"/>
      <c r="Y316" s="147"/>
      <c r="Z316" s="147"/>
      <c r="AA316" s="147"/>
      <c r="AB316" s="147"/>
      <c r="AC316" s="147"/>
      <c r="AD316" s="147"/>
      <c r="AE316" s="147"/>
      <c r="AF316" s="147"/>
      <c r="AG316" s="147"/>
      <c r="AH316" s="147"/>
      <c r="AI316" s="147"/>
      <c r="AJ316" s="147"/>
      <c r="AK316" s="147"/>
      <c r="AL316" s="147"/>
      <c r="AM316" s="147"/>
      <c r="AN316" s="147"/>
      <c r="AO316" s="147"/>
      <c r="AP316" s="147"/>
      <c r="AQ316" s="147"/>
      <c r="AR316" s="147"/>
      <c r="AS316" s="147"/>
      <c r="AT316" s="147"/>
      <c r="AU316" s="147"/>
      <c r="AV316" s="147"/>
      <c r="AW316" s="147"/>
      <c r="AX316" s="147"/>
      <c r="AY316" s="147"/>
      <c r="AZ316" s="147"/>
      <c r="BA316" s="147"/>
      <c r="BB316" s="147"/>
      <c r="BC316" s="147"/>
      <c r="BD316" s="147"/>
      <c r="BE316" s="147"/>
      <c r="BF316" s="147"/>
      <c r="BG316" s="147"/>
      <c r="BH316" s="147"/>
      <c r="BI316" s="147"/>
      <c r="BJ316" s="147"/>
      <c r="BK316" s="147"/>
      <c r="BL316" s="147"/>
    </row>
    <row r="317" s="233" customFormat="true" ht="16.5" hidden="false" customHeight="false" outlineLevel="0" collapsed="false">
      <c r="A317" s="241"/>
      <c r="D317" s="242"/>
      <c r="G317" s="243"/>
      <c r="I317" s="244"/>
      <c r="J317" s="244"/>
      <c r="K317" s="228"/>
      <c r="L317" s="228"/>
      <c r="M317" s="229"/>
      <c r="N317" s="229"/>
      <c r="O317" s="230"/>
      <c r="P317" s="231"/>
      <c r="Q317" s="232"/>
      <c r="R317" s="147"/>
      <c r="S317" s="147"/>
      <c r="T317" s="147"/>
      <c r="U317" s="147"/>
      <c r="V317" s="147"/>
      <c r="W317" s="147"/>
      <c r="X317" s="147"/>
      <c r="Y317" s="147"/>
      <c r="Z317" s="147"/>
      <c r="AA317" s="147"/>
      <c r="AB317" s="147"/>
      <c r="AC317" s="147"/>
      <c r="AD317" s="147"/>
      <c r="AE317" s="147"/>
      <c r="AF317" s="147"/>
      <c r="AG317" s="147"/>
      <c r="AH317" s="147"/>
      <c r="AI317" s="147"/>
      <c r="AJ317" s="147"/>
      <c r="AK317" s="147"/>
      <c r="AL317" s="147"/>
      <c r="AM317" s="147"/>
      <c r="AN317" s="147"/>
      <c r="AO317" s="147"/>
      <c r="AP317" s="147"/>
      <c r="AQ317" s="147"/>
      <c r="AR317" s="147"/>
      <c r="AS317" s="147"/>
      <c r="AT317" s="147"/>
      <c r="AU317" s="147"/>
      <c r="AV317" s="147"/>
      <c r="AW317" s="147"/>
      <c r="AX317" s="147"/>
      <c r="AY317" s="147"/>
      <c r="AZ317" s="147"/>
      <c r="BA317" s="147"/>
      <c r="BB317" s="147"/>
      <c r="BC317" s="147"/>
      <c r="BD317" s="147"/>
      <c r="BE317" s="147"/>
      <c r="BF317" s="147"/>
      <c r="BG317" s="147"/>
      <c r="BH317" s="147"/>
      <c r="BI317" s="147"/>
      <c r="BJ317" s="147"/>
      <c r="BK317" s="147"/>
      <c r="BL317" s="147"/>
    </row>
    <row r="318" s="233" customFormat="true" ht="16.5" hidden="false" customHeight="false" outlineLevel="0" collapsed="false">
      <c r="A318" s="241"/>
      <c r="D318" s="242"/>
      <c r="G318" s="243"/>
      <c r="I318" s="244"/>
      <c r="J318" s="244"/>
      <c r="K318" s="228"/>
      <c r="L318" s="228"/>
      <c r="M318" s="229"/>
      <c r="N318" s="229"/>
      <c r="O318" s="230"/>
      <c r="P318" s="231"/>
      <c r="Q318" s="232"/>
      <c r="R318" s="147"/>
      <c r="S318" s="147"/>
      <c r="T318" s="147"/>
      <c r="U318" s="147"/>
      <c r="V318" s="147"/>
      <c r="W318" s="147"/>
      <c r="X318" s="147"/>
      <c r="Y318" s="147"/>
      <c r="Z318" s="147"/>
      <c r="AA318" s="147"/>
      <c r="AB318" s="147"/>
      <c r="AC318" s="147"/>
      <c r="AD318" s="147"/>
      <c r="AE318" s="147"/>
      <c r="AF318" s="147"/>
      <c r="AG318" s="147"/>
      <c r="AH318" s="147"/>
      <c r="AI318" s="147"/>
      <c r="AJ318" s="147"/>
      <c r="AK318" s="147"/>
      <c r="AL318" s="147"/>
      <c r="AM318" s="147"/>
      <c r="AN318" s="147"/>
      <c r="AO318" s="147"/>
      <c r="AP318" s="147"/>
      <c r="AQ318" s="147"/>
      <c r="AR318" s="147"/>
      <c r="AS318" s="147"/>
      <c r="AT318" s="147"/>
      <c r="AU318" s="147"/>
      <c r="AV318" s="147"/>
      <c r="AW318" s="147"/>
      <c r="AX318" s="147"/>
      <c r="AY318" s="147"/>
      <c r="AZ318" s="147"/>
      <c r="BA318" s="147"/>
      <c r="BB318" s="147"/>
      <c r="BC318" s="147"/>
      <c r="BD318" s="147"/>
      <c r="BE318" s="147"/>
      <c r="BF318" s="147"/>
      <c r="BG318" s="147"/>
      <c r="BH318" s="147"/>
      <c r="BI318" s="147"/>
      <c r="BJ318" s="147"/>
      <c r="BK318" s="147"/>
      <c r="BL318" s="147"/>
    </row>
    <row r="319" s="233" customFormat="true" ht="16.5" hidden="false" customHeight="false" outlineLevel="0" collapsed="false">
      <c r="A319" s="241"/>
      <c r="D319" s="242"/>
      <c r="G319" s="243"/>
      <c r="I319" s="244"/>
      <c r="J319" s="244"/>
      <c r="K319" s="228"/>
      <c r="L319" s="228"/>
      <c r="M319" s="229"/>
      <c r="N319" s="229"/>
      <c r="O319" s="230"/>
      <c r="P319" s="231"/>
      <c r="Q319" s="232"/>
      <c r="R319" s="147"/>
      <c r="S319" s="147"/>
      <c r="T319" s="147"/>
      <c r="U319" s="147"/>
      <c r="V319" s="147"/>
      <c r="W319" s="147"/>
      <c r="X319" s="147"/>
      <c r="Y319" s="147"/>
      <c r="Z319" s="147"/>
      <c r="AA319" s="147"/>
      <c r="AB319" s="147"/>
      <c r="AC319" s="147"/>
      <c r="AD319" s="147"/>
      <c r="AE319" s="147"/>
      <c r="AF319" s="147"/>
      <c r="AG319" s="147"/>
      <c r="AH319" s="147"/>
      <c r="AI319" s="147"/>
      <c r="AJ319" s="147"/>
      <c r="AK319" s="147"/>
      <c r="AL319" s="147"/>
      <c r="AM319" s="147"/>
      <c r="AN319" s="147"/>
      <c r="AO319" s="147"/>
      <c r="AP319" s="147"/>
      <c r="AQ319" s="147"/>
      <c r="AR319" s="147"/>
      <c r="AS319" s="147"/>
      <c r="AT319" s="147"/>
      <c r="AU319" s="147"/>
      <c r="AV319" s="147"/>
      <c r="AW319" s="147"/>
      <c r="AX319" s="147"/>
      <c r="AY319" s="147"/>
      <c r="AZ319" s="147"/>
      <c r="BA319" s="147"/>
      <c r="BB319" s="147"/>
      <c r="BC319" s="147"/>
      <c r="BD319" s="147"/>
      <c r="BE319" s="147"/>
      <c r="BF319" s="147"/>
      <c r="BG319" s="147"/>
      <c r="BH319" s="147"/>
      <c r="BI319" s="147"/>
      <c r="BJ319" s="147"/>
      <c r="BK319" s="147"/>
      <c r="BL319" s="147"/>
    </row>
    <row r="320" s="233" customFormat="true" ht="16.5" hidden="false" customHeight="false" outlineLevel="0" collapsed="false">
      <c r="A320" s="241"/>
      <c r="D320" s="242"/>
      <c r="G320" s="243"/>
      <c r="I320" s="244"/>
      <c r="J320" s="244"/>
      <c r="K320" s="228"/>
      <c r="L320" s="228"/>
      <c r="M320" s="229"/>
      <c r="N320" s="229"/>
      <c r="O320" s="230"/>
      <c r="P320" s="231"/>
      <c r="Q320" s="232"/>
      <c r="R320" s="147"/>
      <c r="S320" s="147"/>
      <c r="T320" s="147"/>
      <c r="U320" s="147"/>
      <c r="V320" s="147"/>
      <c r="W320" s="147"/>
      <c r="X320" s="147"/>
      <c r="Y320" s="147"/>
      <c r="Z320" s="147"/>
      <c r="AA320" s="147"/>
      <c r="AB320" s="147"/>
      <c r="AC320" s="147"/>
      <c r="AD320" s="147"/>
      <c r="AE320" s="147"/>
      <c r="AF320" s="147"/>
      <c r="AG320" s="147"/>
      <c r="AH320" s="147"/>
      <c r="AI320" s="147"/>
      <c r="AJ320" s="147"/>
      <c r="AK320" s="147"/>
      <c r="AL320" s="147"/>
      <c r="AM320" s="147"/>
      <c r="AN320" s="147"/>
      <c r="AO320" s="147"/>
      <c r="AP320" s="147"/>
      <c r="AQ320" s="147"/>
      <c r="AR320" s="147"/>
      <c r="AS320" s="147"/>
      <c r="AT320" s="147"/>
      <c r="AU320" s="147"/>
      <c r="AV320" s="147"/>
      <c r="AW320" s="147"/>
      <c r="AX320" s="147"/>
      <c r="AY320" s="147"/>
      <c r="AZ320" s="147"/>
      <c r="BA320" s="147"/>
      <c r="BB320" s="147"/>
      <c r="BC320" s="147"/>
      <c r="BD320" s="147"/>
      <c r="BE320" s="147"/>
      <c r="BF320" s="147"/>
      <c r="BG320" s="147"/>
      <c r="BH320" s="147"/>
      <c r="BI320" s="147"/>
      <c r="BJ320" s="147"/>
      <c r="BK320" s="147"/>
      <c r="BL320" s="147"/>
    </row>
    <row r="321" s="233" customFormat="true" ht="16.5" hidden="false" customHeight="false" outlineLevel="0" collapsed="false">
      <c r="A321" s="241"/>
      <c r="D321" s="242"/>
      <c r="G321" s="243"/>
      <c r="I321" s="244"/>
      <c r="J321" s="244"/>
      <c r="K321" s="228"/>
      <c r="L321" s="228"/>
      <c r="M321" s="229"/>
      <c r="N321" s="229"/>
      <c r="O321" s="230"/>
      <c r="P321" s="231"/>
      <c r="Q321" s="232"/>
      <c r="R321" s="147"/>
      <c r="S321" s="147"/>
      <c r="T321" s="147"/>
      <c r="U321" s="147"/>
      <c r="V321" s="147"/>
      <c r="W321" s="147"/>
      <c r="X321" s="147"/>
      <c r="Y321" s="147"/>
      <c r="Z321" s="147"/>
      <c r="AA321" s="147"/>
      <c r="AB321" s="147"/>
      <c r="AC321" s="147"/>
      <c r="AD321" s="147"/>
      <c r="AE321" s="147"/>
      <c r="AF321" s="147"/>
      <c r="AG321" s="147"/>
      <c r="AH321" s="147"/>
      <c r="AI321" s="147"/>
      <c r="AJ321" s="147"/>
      <c r="AK321" s="147"/>
      <c r="AL321" s="147"/>
      <c r="AM321" s="147"/>
      <c r="AN321" s="147"/>
      <c r="AO321" s="147"/>
      <c r="AP321" s="147"/>
      <c r="AQ321" s="147"/>
      <c r="AR321" s="147"/>
      <c r="AS321" s="147"/>
      <c r="AT321" s="147"/>
      <c r="AU321" s="147"/>
      <c r="AV321" s="147"/>
      <c r="AW321" s="147"/>
      <c r="AX321" s="147"/>
      <c r="AY321" s="147"/>
      <c r="AZ321" s="147"/>
      <c r="BA321" s="147"/>
      <c r="BB321" s="147"/>
      <c r="BC321" s="147"/>
      <c r="BD321" s="147"/>
      <c r="BE321" s="147"/>
      <c r="BF321" s="147"/>
      <c r="BG321" s="147"/>
      <c r="BH321" s="147"/>
      <c r="BI321" s="147"/>
      <c r="BJ321" s="147"/>
      <c r="BK321" s="147"/>
      <c r="BL321" s="147"/>
    </row>
    <row r="322" s="233" customFormat="true" ht="16.5" hidden="false" customHeight="false" outlineLevel="0" collapsed="false">
      <c r="A322" s="241"/>
      <c r="D322" s="242"/>
      <c r="G322" s="243"/>
      <c r="I322" s="244"/>
      <c r="J322" s="244"/>
      <c r="K322" s="228"/>
      <c r="L322" s="228"/>
      <c r="M322" s="229"/>
      <c r="N322" s="229"/>
      <c r="O322" s="230"/>
      <c r="P322" s="231"/>
      <c r="Q322" s="232"/>
      <c r="R322" s="147"/>
      <c r="S322" s="147"/>
      <c r="T322" s="147"/>
      <c r="U322" s="147"/>
      <c r="V322" s="147"/>
      <c r="W322" s="147"/>
      <c r="X322" s="147"/>
      <c r="Y322" s="147"/>
      <c r="Z322" s="147"/>
      <c r="AA322" s="147"/>
      <c r="AB322" s="147"/>
      <c r="AC322" s="147"/>
      <c r="AD322" s="147"/>
      <c r="AE322" s="147"/>
      <c r="AF322" s="147"/>
      <c r="AG322" s="147"/>
      <c r="AH322" s="147"/>
      <c r="AI322" s="147"/>
      <c r="AJ322" s="147"/>
      <c r="AK322" s="147"/>
      <c r="AL322" s="147"/>
      <c r="AM322" s="147"/>
      <c r="AN322" s="147"/>
      <c r="AO322" s="147"/>
      <c r="AP322" s="147"/>
      <c r="AQ322" s="147"/>
      <c r="AR322" s="147"/>
      <c r="AS322" s="147"/>
      <c r="AT322" s="147"/>
      <c r="AU322" s="147"/>
      <c r="AV322" s="147"/>
      <c r="AW322" s="147"/>
      <c r="AX322" s="147"/>
      <c r="AY322" s="147"/>
      <c r="AZ322" s="147"/>
      <c r="BA322" s="147"/>
      <c r="BB322" s="147"/>
      <c r="BC322" s="147"/>
      <c r="BD322" s="147"/>
      <c r="BE322" s="147"/>
      <c r="BF322" s="147"/>
      <c r="BG322" s="147"/>
      <c r="BH322" s="147"/>
      <c r="BI322" s="147"/>
      <c r="BJ322" s="147"/>
      <c r="BK322" s="147"/>
      <c r="BL322" s="147"/>
    </row>
    <row r="323" customFormat="false" ht="16.5" hidden="false" customHeight="false" outlineLevel="0" collapsed="false">
      <c r="A323" s="241"/>
      <c r="B323" s="13"/>
      <c r="C323" s="13"/>
      <c r="E323" s="13"/>
      <c r="F323" s="13"/>
      <c r="G323" s="245"/>
      <c r="H323" s="13"/>
      <c r="I323" s="246"/>
      <c r="J323" s="246"/>
    </row>
    <row r="324" customFormat="false" ht="16.5" hidden="false" customHeight="false" outlineLevel="0" collapsed="false">
      <c r="A324" s="241"/>
      <c r="B324" s="13"/>
      <c r="C324" s="13"/>
      <c r="E324" s="13"/>
      <c r="F324" s="13"/>
      <c r="G324" s="245"/>
      <c r="H324" s="13"/>
      <c r="I324" s="246"/>
      <c r="J324" s="246"/>
    </row>
    <row r="325" customFormat="false" ht="16.5" hidden="false" customHeight="false" outlineLevel="0" collapsed="false">
      <c r="A325" s="241"/>
      <c r="B325" s="13"/>
      <c r="C325" s="13"/>
      <c r="E325" s="13"/>
      <c r="F325" s="13"/>
      <c r="G325" s="245"/>
      <c r="H325" s="13"/>
      <c r="I325" s="246"/>
      <c r="J325" s="246"/>
    </row>
    <row r="326" customFormat="false" ht="16.5" hidden="false" customHeight="false" outlineLevel="0" collapsed="false">
      <c r="A326" s="241"/>
      <c r="B326" s="13"/>
      <c r="C326" s="13"/>
      <c r="E326" s="13"/>
      <c r="F326" s="13"/>
      <c r="G326" s="245"/>
      <c r="H326" s="13"/>
      <c r="I326" s="246"/>
      <c r="J326" s="246"/>
    </row>
    <row r="327" customFormat="false" ht="16.5" hidden="false" customHeight="false" outlineLevel="0" collapsed="false">
      <c r="A327" s="241"/>
      <c r="B327" s="13"/>
      <c r="C327" s="13"/>
      <c r="E327" s="13"/>
      <c r="F327" s="13"/>
      <c r="G327" s="245"/>
      <c r="H327" s="13"/>
      <c r="I327" s="246"/>
      <c r="J327" s="246"/>
    </row>
    <row r="328" customFormat="false" ht="16.5" hidden="false" customHeight="false" outlineLevel="0" collapsed="false">
      <c r="A328" s="241"/>
      <c r="B328" s="13"/>
      <c r="C328" s="13"/>
      <c r="E328" s="13"/>
      <c r="F328" s="13"/>
      <c r="G328" s="245"/>
      <c r="H328" s="13"/>
      <c r="I328" s="246"/>
      <c r="J328" s="246"/>
    </row>
    <row r="329" customFormat="false" ht="16.5" hidden="false" customHeight="false" outlineLevel="0" collapsed="false">
      <c r="A329" s="241"/>
      <c r="B329" s="13"/>
      <c r="C329" s="13"/>
      <c r="E329" s="13"/>
      <c r="F329" s="13"/>
      <c r="G329" s="245"/>
      <c r="H329" s="13"/>
      <c r="I329" s="246"/>
      <c r="J329" s="246"/>
    </row>
    <row r="330" customFormat="false" ht="16.5" hidden="false" customHeight="false" outlineLevel="0" collapsed="false">
      <c r="A330" s="241"/>
      <c r="B330" s="13"/>
      <c r="C330" s="13"/>
      <c r="E330" s="13"/>
      <c r="F330" s="13"/>
      <c r="G330" s="245"/>
      <c r="H330" s="13"/>
      <c r="I330" s="246"/>
      <c r="J330" s="246"/>
    </row>
    <row r="331" customFormat="false" ht="16.5" hidden="false" customHeight="false" outlineLevel="0" collapsed="false">
      <c r="A331" s="241"/>
      <c r="B331" s="13"/>
      <c r="C331" s="13"/>
      <c r="E331" s="13"/>
      <c r="F331" s="13"/>
      <c r="G331" s="245"/>
      <c r="H331" s="13"/>
      <c r="I331" s="246"/>
      <c r="J331" s="246"/>
    </row>
    <row r="332" customFormat="false" ht="16.5" hidden="false" customHeight="false" outlineLevel="0" collapsed="false">
      <c r="A332" s="241"/>
      <c r="B332" s="13"/>
      <c r="C332" s="13"/>
      <c r="E332" s="13"/>
      <c r="F332" s="13"/>
      <c r="G332" s="245"/>
      <c r="H332" s="13"/>
      <c r="I332" s="246"/>
      <c r="J332" s="246"/>
    </row>
    <row r="333" customFormat="false" ht="16.5" hidden="false" customHeight="false" outlineLevel="0" collapsed="false">
      <c r="A333" s="241"/>
      <c r="B333" s="13"/>
      <c r="C333" s="13"/>
      <c r="E333" s="13"/>
      <c r="F333" s="13"/>
      <c r="G333" s="245"/>
      <c r="H333" s="13"/>
      <c r="I333" s="246"/>
      <c r="J333" s="246"/>
    </row>
    <row r="334" customFormat="false" ht="16.5" hidden="false" customHeight="false" outlineLevel="0" collapsed="false">
      <c r="A334" s="241"/>
      <c r="B334" s="13"/>
      <c r="C334" s="13"/>
      <c r="E334" s="13"/>
      <c r="F334" s="13"/>
      <c r="G334" s="245"/>
      <c r="H334" s="13"/>
      <c r="I334" s="246"/>
      <c r="J334" s="246"/>
    </row>
    <row r="335" customFormat="false" ht="16.5" hidden="false" customHeight="false" outlineLevel="0" collapsed="false">
      <c r="A335" s="241"/>
      <c r="B335" s="13"/>
      <c r="C335" s="13"/>
      <c r="E335" s="13"/>
      <c r="F335" s="13"/>
      <c r="G335" s="245"/>
      <c r="H335" s="13"/>
      <c r="I335" s="246"/>
      <c r="J335" s="246"/>
    </row>
    <row r="336" customFormat="false" ht="16.5" hidden="false" customHeight="false" outlineLevel="0" collapsed="false">
      <c r="A336" s="241"/>
      <c r="B336" s="13"/>
      <c r="C336" s="13"/>
      <c r="E336" s="13"/>
      <c r="F336" s="13"/>
      <c r="G336" s="245"/>
      <c r="H336" s="13"/>
      <c r="I336" s="246"/>
      <c r="J336" s="246"/>
    </row>
    <row r="337" customFormat="false" ht="16.5" hidden="false" customHeight="false" outlineLevel="0" collapsed="false">
      <c r="A337" s="241"/>
      <c r="B337" s="13"/>
      <c r="C337" s="13"/>
      <c r="E337" s="13"/>
      <c r="F337" s="13"/>
      <c r="G337" s="245"/>
      <c r="H337" s="13"/>
      <c r="I337" s="246"/>
      <c r="J337" s="246"/>
    </row>
    <row r="338" customFormat="false" ht="16.5" hidden="false" customHeight="false" outlineLevel="0" collapsed="false">
      <c r="A338" s="241"/>
      <c r="B338" s="13"/>
      <c r="C338" s="13"/>
      <c r="E338" s="13"/>
      <c r="F338" s="13"/>
      <c r="G338" s="245"/>
      <c r="H338" s="13"/>
      <c r="I338" s="246"/>
      <c r="J338" s="246"/>
    </row>
    <row r="339" customFormat="false" ht="16.5" hidden="false" customHeight="false" outlineLevel="0" collapsed="false">
      <c r="A339" s="241"/>
      <c r="B339" s="13"/>
      <c r="C339" s="13"/>
      <c r="E339" s="13"/>
      <c r="F339" s="13"/>
      <c r="G339" s="245"/>
      <c r="H339" s="13"/>
      <c r="I339" s="246"/>
      <c r="J339" s="246"/>
    </row>
    <row r="340" customFormat="false" ht="16.5" hidden="false" customHeight="false" outlineLevel="0" collapsed="false">
      <c r="A340" s="241"/>
      <c r="B340" s="13"/>
      <c r="C340" s="13"/>
      <c r="E340" s="13"/>
      <c r="F340" s="13"/>
      <c r="G340" s="245"/>
      <c r="H340" s="13"/>
      <c r="I340" s="246"/>
      <c r="J340" s="246"/>
    </row>
    <row r="341" customFormat="false" ht="16.5" hidden="false" customHeight="false" outlineLevel="0" collapsed="false">
      <c r="A341" s="241"/>
      <c r="B341" s="13"/>
      <c r="C341" s="13"/>
      <c r="E341" s="13"/>
      <c r="F341" s="13"/>
      <c r="G341" s="245"/>
      <c r="H341" s="13"/>
      <c r="I341" s="246"/>
      <c r="J341" s="246"/>
    </row>
    <row r="342" customFormat="false" ht="16.5" hidden="false" customHeight="false" outlineLevel="0" collapsed="false">
      <c r="A342" s="241"/>
      <c r="B342" s="13"/>
      <c r="C342" s="13"/>
      <c r="E342" s="13"/>
      <c r="F342" s="13"/>
      <c r="G342" s="245"/>
      <c r="H342" s="13"/>
      <c r="I342" s="246"/>
      <c r="J342" s="246"/>
    </row>
    <row r="343" customFormat="false" ht="16.5" hidden="false" customHeight="false" outlineLevel="0" collapsed="false">
      <c r="A343" s="241"/>
      <c r="B343" s="13"/>
      <c r="C343" s="13"/>
      <c r="E343" s="13"/>
      <c r="F343" s="13"/>
      <c r="G343" s="245"/>
      <c r="H343" s="13"/>
      <c r="I343" s="246"/>
      <c r="J343" s="246"/>
    </row>
    <row r="344" customFormat="false" ht="16.5" hidden="false" customHeight="false" outlineLevel="0" collapsed="false">
      <c r="A344" s="241"/>
      <c r="B344" s="13"/>
      <c r="C344" s="13"/>
      <c r="E344" s="13"/>
      <c r="F344" s="13"/>
      <c r="G344" s="245"/>
      <c r="H344" s="13"/>
      <c r="I344" s="246"/>
      <c r="J344" s="246"/>
    </row>
    <row r="345" customFormat="false" ht="16.5" hidden="false" customHeight="false" outlineLevel="0" collapsed="false">
      <c r="A345" s="241"/>
      <c r="B345" s="13"/>
      <c r="C345" s="13"/>
      <c r="E345" s="13"/>
      <c r="F345" s="13"/>
      <c r="G345" s="245"/>
      <c r="H345" s="13"/>
      <c r="I345" s="246"/>
      <c r="J345" s="246"/>
    </row>
    <row r="346" customFormat="false" ht="16.5" hidden="false" customHeight="false" outlineLevel="0" collapsed="false">
      <c r="A346" s="241"/>
      <c r="B346" s="13"/>
      <c r="C346" s="13"/>
      <c r="E346" s="13"/>
      <c r="F346" s="13"/>
      <c r="G346" s="245"/>
      <c r="H346" s="13"/>
      <c r="I346" s="246"/>
      <c r="J346" s="246"/>
    </row>
  </sheetData>
  <autoFilter ref="C1:C346"/>
  <mergeCells count="554">
    <mergeCell ref="B1:J1"/>
    <mergeCell ref="A2:J2"/>
    <mergeCell ref="A3:J3"/>
    <mergeCell ref="A4:J4"/>
    <mergeCell ref="A5:A7"/>
    <mergeCell ref="B5:B7"/>
    <mergeCell ref="C5:C7"/>
    <mergeCell ref="D5:D7"/>
    <mergeCell ref="E5:G5"/>
    <mergeCell ref="H5:J5"/>
    <mergeCell ref="E6:F7"/>
    <mergeCell ref="G6:G7"/>
    <mergeCell ref="H6:H7"/>
    <mergeCell ref="I6:I7"/>
    <mergeCell ref="J6:J7"/>
    <mergeCell ref="A9:J13"/>
    <mergeCell ref="A14:A18"/>
    <mergeCell ref="B14:B18"/>
    <mergeCell ref="C14:C18"/>
    <mergeCell ref="D14:D18"/>
    <mergeCell ref="E14:E15"/>
    <mergeCell ref="F14:F18"/>
    <mergeCell ref="G14:G18"/>
    <mergeCell ref="H14:H15"/>
    <mergeCell ref="I14:I15"/>
    <mergeCell ref="J14:J15"/>
    <mergeCell ref="E17:E18"/>
    <mergeCell ref="H17:H18"/>
    <mergeCell ref="I17:I18"/>
    <mergeCell ref="J17:J18"/>
    <mergeCell ref="A19:A22"/>
    <mergeCell ref="B19:B22"/>
    <mergeCell ref="C19:C22"/>
    <mergeCell ref="D19:D22"/>
    <mergeCell ref="E19:E20"/>
    <mergeCell ref="F19:F22"/>
    <mergeCell ref="G19:G22"/>
    <mergeCell ref="H19:H20"/>
    <mergeCell ref="I19:I20"/>
    <mergeCell ref="J19:J20"/>
    <mergeCell ref="A24:A28"/>
    <mergeCell ref="B24:B28"/>
    <mergeCell ref="C24:C28"/>
    <mergeCell ref="D24:D28"/>
    <mergeCell ref="E24:E25"/>
    <mergeCell ref="F24:F28"/>
    <mergeCell ref="G24:G28"/>
    <mergeCell ref="H24:H25"/>
    <mergeCell ref="I24:I25"/>
    <mergeCell ref="J24:J25"/>
    <mergeCell ref="E27:E28"/>
    <mergeCell ref="H27:H28"/>
    <mergeCell ref="I27:I28"/>
    <mergeCell ref="J27:J28"/>
    <mergeCell ref="A29:A33"/>
    <mergeCell ref="B29:B33"/>
    <mergeCell ref="C29:C33"/>
    <mergeCell ref="D29:D33"/>
    <mergeCell ref="E29:E30"/>
    <mergeCell ref="F29:F33"/>
    <mergeCell ref="G29:G33"/>
    <mergeCell ref="H29:H30"/>
    <mergeCell ref="I29:I30"/>
    <mergeCell ref="J29:J30"/>
    <mergeCell ref="E32:E33"/>
    <mergeCell ref="H32:H33"/>
    <mergeCell ref="I32:I33"/>
    <mergeCell ref="J32:J33"/>
    <mergeCell ref="A35:A39"/>
    <mergeCell ref="B35:B39"/>
    <mergeCell ref="C35:C39"/>
    <mergeCell ref="D35:D39"/>
    <mergeCell ref="E35:E36"/>
    <mergeCell ref="F35:F39"/>
    <mergeCell ref="G35:G39"/>
    <mergeCell ref="H35:H36"/>
    <mergeCell ref="I35:I36"/>
    <mergeCell ref="J35:J36"/>
    <mergeCell ref="E38:E39"/>
    <mergeCell ref="H38:H39"/>
    <mergeCell ref="I38:I39"/>
    <mergeCell ref="J38:J39"/>
    <mergeCell ref="A40:A44"/>
    <mergeCell ref="B40:B44"/>
    <mergeCell ref="C40:C44"/>
    <mergeCell ref="D40:D44"/>
    <mergeCell ref="E40:E41"/>
    <mergeCell ref="F40:F44"/>
    <mergeCell ref="G40:G44"/>
    <mergeCell ref="H40:H41"/>
    <mergeCell ref="I40:I41"/>
    <mergeCell ref="J40:J41"/>
    <mergeCell ref="E43:E44"/>
    <mergeCell ref="H43:H44"/>
    <mergeCell ref="I43:I44"/>
    <mergeCell ref="J43:J44"/>
    <mergeCell ref="A46:A50"/>
    <mergeCell ref="B46:B50"/>
    <mergeCell ref="C46:C50"/>
    <mergeCell ref="D46:D50"/>
    <mergeCell ref="E46:E47"/>
    <mergeCell ref="F46:F50"/>
    <mergeCell ref="G46:G50"/>
    <mergeCell ref="H46:H48"/>
    <mergeCell ref="I46:I48"/>
    <mergeCell ref="J46:J48"/>
    <mergeCell ref="E49:E50"/>
    <mergeCell ref="H49:H50"/>
    <mergeCell ref="I49:I50"/>
    <mergeCell ref="J49:J50"/>
    <mergeCell ref="A52:A56"/>
    <mergeCell ref="B52:B56"/>
    <mergeCell ref="C52:C56"/>
    <mergeCell ref="D52:D56"/>
    <mergeCell ref="E52:E53"/>
    <mergeCell ref="F52:F56"/>
    <mergeCell ref="G52:G56"/>
    <mergeCell ref="H52:H53"/>
    <mergeCell ref="I52:I53"/>
    <mergeCell ref="J52:J53"/>
    <mergeCell ref="E55:E56"/>
    <mergeCell ref="H55:H56"/>
    <mergeCell ref="I55:I56"/>
    <mergeCell ref="J55:J56"/>
    <mergeCell ref="A58:A60"/>
    <mergeCell ref="B58:B62"/>
    <mergeCell ref="C58:C62"/>
    <mergeCell ref="D58:D62"/>
    <mergeCell ref="E58:E59"/>
    <mergeCell ref="F58:F59"/>
    <mergeCell ref="G58:G59"/>
    <mergeCell ref="H58:H59"/>
    <mergeCell ref="I58:I59"/>
    <mergeCell ref="J58:J59"/>
    <mergeCell ref="E61:E62"/>
    <mergeCell ref="F61:F62"/>
    <mergeCell ref="G61:G62"/>
    <mergeCell ref="H61:H62"/>
    <mergeCell ref="I61:I62"/>
    <mergeCell ref="J61:J62"/>
    <mergeCell ref="A64:A68"/>
    <mergeCell ref="B64:B68"/>
    <mergeCell ref="C64:C68"/>
    <mergeCell ref="D64:D68"/>
    <mergeCell ref="E64:E65"/>
    <mergeCell ref="F64:F68"/>
    <mergeCell ref="G64:G68"/>
    <mergeCell ref="H64:H65"/>
    <mergeCell ref="I64:I65"/>
    <mergeCell ref="J64:J65"/>
    <mergeCell ref="E67:E68"/>
    <mergeCell ref="H67:H68"/>
    <mergeCell ref="I67:I68"/>
    <mergeCell ref="J67:J68"/>
    <mergeCell ref="A70:A74"/>
    <mergeCell ref="B70:B74"/>
    <mergeCell ref="C70:C74"/>
    <mergeCell ref="D70:D74"/>
    <mergeCell ref="E70:E71"/>
    <mergeCell ref="F70:F74"/>
    <mergeCell ref="G70:G74"/>
    <mergeCell ref="H70:H71"/>
    <mergeCell ref="I70:I71"/>
    <mergeCell ref="J70:J71"/>
    <mergeCell ref="E73:E74"/>
    <mergeCell ref="H73:H74"/>
    <mergeCell ref="I73:I74"/>
    <mergeCell ref="J73:J74"/>
    <mergeCell ref="A75:A79"/>
    <mergeCell ref="B75:B79"/>
    <mergeCell ref="C75:C79"/>
    <mergeCell ref="D75:D79"/>
    <mergeCell ref="E75:E76"/>
    <mergeCell ref="F75:F79"/>
    <mergeCell ref="G75:G79"/>
    <mergeCell ref="H75:H76"/>
    <mergeCell ref="I75:I76"/>
    <mergeCell ref="J75:J76"/>
    <mergeCell ref="E78:E79"/>
    <mergeCell ref="H78:H79"/>
    <mergeCell ref="I78:I79"/>
    <mergeCell ref="J78:J79"/>
    <mergeCell ref="A81:A85"/>
    <mergeCell ref="B81:B85"/>
    <mergeCell ref="C81:C85"/>
    <mergeCell ref="D81:D85"/>
    <mergeCell ref="E81:E83"/>
    <mergeCell ref="F81:F85"/>
    <mergeCell ref="G81:G85"/>
    <mergeCell ref="H81:H83"/>
    <mergeCell ref="I81:I83"/>
    <mergeCell ref="J81:J83"/>
    <mergeCell ref="E84:E85"/>
    <mergeCell ref="H84:H85"/>
    <mergeCell ref="I84:I85"/>
    <mergeCell ref="J84:J85"/>
    <mergeCell ref="A86:A90"/>
    <mergeCell ref="B86:B90"/>
    <mergeCell ref="C86:C90"/>
    <mergeCell ref="D86:D90"/>
    <mergeCell ref="E86:E87"/>
    <mergeCell ref="F86:F90"/>
    <mergeCell ref="G86:G90"/>
    <mergeCell ref="H86:H87"/>
    <mergeCell ref="I86:I87"/>
    <mergeCell ref="J86:J87"/>
    <mergeCell ref="E89:E90"/>
    <mergeCell ref="H89:H90"/>
    <mergeCell ref="I89:I90"/>
    <mergeCell ref="J89:J90"/>
    <mergeCell ref="A92:A93"/>
    <mergeCell ref="B92:B93"/>
    <mergeCell ref="C92:C93"/>
    <mergeCell ref="D92:D93"/>
    <mergeCell ref="F92:F93"/>
    <mergeCell ref="G92:G93"/>
    <mergeCell ref="A94:A96"/>
    <mergeCell ref="B94:B96"/>
    <mergeCell ref="C94:C96"/>
    <mergeCell ref="D94:D96"/>
    <mergeCell ref="F94:F96"/>
    <mergeCell ref="G94:G96"/>
    <mergeCell ref="A99:J99"/>
    <mergeCell ref="A100:A104"/>
    <mergeCell ref="B100:B104"/>
    <mergeCell ref="C100:C104"/>
    <mergeCell ref="D100:D104"/>
    <mergeCell ref="E100:E102"/>
    <mergeCell ref="F100:F104"/>
    <mergeCell ref="G100:G104"/>
    <mergeCell ref="H100:H102"/>
    <mergeCell ref="I100:I102"/>
    <mergeCell ref="J100:J102"/>
    <mergeCell ref="Q101:Q116"/>
    <mergeCell ref="E103:E104"/>
    <mergeCell ref="H103:H104"/>
    <mergeCell ref="I103:I104"/>
    <mergeCell ref="J103:J104"/>
    <mergeCell ref="A106:J106"/>
    <mergeCell ref="A107:A110"/>
    <mergeCell ref="B107:B110"/>
    <mergeCell ref="C107:C110"/>
    <mergeCell ref="D107:D110"/>
    <mergeCell ref="F107:F110"/>
    <mergeCell ref="G107:G110"/>
    <mergeCell ref="A112:J112"/>
    <mergeCell ref="A113:A116"/>
    <mergeCell ref="B113:B116"/>
    <mergeCell ref="C113:C116"/>
    <mergeCell ref="D113:D116"/>
    <mergeCell ref="F113:F116"/>
    <mergeCell ref="G113:G116"/>
    <mergeCell ref="A118:J119"/>
    <mergeCell ref="A120:A124"/>
    <mergeCell ref="B120:B124"/>
    <mergeCell ref="C120:C124"/>
    <mergeCell ref="D120:D124"/>
    <mergeCell ref="E120:E122"/>
    <mergeCell ref="F120:F124"/>
    <mergeCell ref="G120:G124"/>
    <mergeCell ref="H120:H122"/>
    <mergeCell ref="I120:I122"/>
    <mergeCell ref="J120:J122"/>
    <mergeCell ref="E123:E124"/>
    <mergeCell ref="H123:H124"/>
    <mergeCell ref="I123:I124"/>
    <mergeCell ref="J123:J124"/>
    <mergeCell ref="A125:A129"/>
    <mergeCell ref="B125:B129"/>
    <mergeCell ref="C125:C129"/>
    <mergeCell ref="D125:D129"/>
    <mergeCell ref="E125:E127"/>
    <mergeCell ref="F125:F129"/>
    <mergeCell ref="G125:G129"/>
    <mergeCell ref="H125:H127"/>
    <mergeCell ref="I125:I127"/>
    <mergeCell ref="J125:J127"/>
    <mergeCell ref="E128:E129"/>
    <mergeCell ref="H128:H129"/>
    <mergeCell ref="I128:I129"/>
    <mergeCell ref="J128:J129"/>
    <mergeCell ref="A131:A135"/>
    <mergeCell ref="B131:B135"/>
    <mergeCell ref="C131:C135"/>
    <mergeCell ref="D131:D135"/>
    <mergeCell ref="E131:E133"/>
    <mergeCell ref="F131:F135"/>
    <mergeCell ref="G131:G135"/>
    <mergeCell ref="H131:H133"/>
    <mergeCell ref="I131:I133"/>
    <mergeCell ref="J131:J133"/>
    <mergeCell ref="E134:E135"/>
    <mergeCell ref="H134:H135"/>
    <mergeCell ref="I134:I135"/>
    <mergeCell ref="J134:J135"/>
    <mergeCell ref="A136:A140"/>
    <mergeCell ref="B136:B140"/>
    <mergeCell ref="C136:C140"/>
    <mergeCell ref="D136:D140"/>
    <mergeCell ref="E136:E138"/>
    <mergeCell ref="F136:F140"/>
    <mergeCell ref="G136:G140"/>
    <mergeCell ref="H136:H138"/>
    <mergeCell ref="I136:I138"/>
    <mergeCell ref="J136:J138"/>
    <mergeCell ref="E139:E140"/>
    <mergeCell ref="H139:H140"/>
    <mergeCell ref="I139:I140"/>
    <mergeCell ref="J139:J140"/>
    <mergeCell ref="A142:A146"/>
    <mergeCell ref="B142:B146"/>
    <mergeCell ref="C142:C146"/>
    <mergeCell ref="D142:D146"/>
    <mergeCell ref="E142:E144"/>
    <mergeCell ref="F142:F146"/>
    <mergeCell ref="G142:G146"/>
    <mergeCell ref="H142:H144"/>
    <mergeCell ref="I142:I144"/>
    <mergeCell ref="J142:J144"/>
    <mergeCell ref="E145:E146"/>
    <mergeCell ref="H145:H146"/>
    <mergeCell ref="I145:I146"/>
    <mergeCell ref="J145:J146"/>
    <mergeCell ref="A147:A151"/>
    <mergeCell ref="B147:B151"/>
    <mergeCell ref="C147:C151"/>
    <mergeCell ref="D147:D151"/>
    <mergeCell ref="E147:E149"/>
    <mergeCell ref="F147:F151"/>
    <mergeCell ref="G147:G151"/>
    <mergeCell ref="H147:H149"/>
    <mergeCell ref="I147:I149"/>
    <mergeCell ref="J147:J149"/>
    <mergeCell ref="E150:E151"/>
    <mergeCell ref="H150:H151"/>
    <mergeCell ref="I150:I151"/>
    <mergeCell ref="J150:J151"/>
    <mergeCell ref="A153:A157"/>
    <mergeCell ref="B153:B157"/>
    <mergeCell ref="C153:C157"/>
    <mergeCell ref="D153:D157"/>
    <mergeCell ref="E153:E157"/>
    <mergeCell ref="F153:F157"/>
    <mergeCell ref="G153:G157"/>
    <mergeCell ref="H153:H154"/>
    <mergeCell ref="I153:I154"/>
    <mergeCell ref="J153:J154"/>
    <mergeCell ref="H156:H157"/>
    <mergeCell ref="I156:I157"/>
    <mergeCell ref="J156:J157"/>
    <mergeCell ref="A158:A162"/>
    <mergeCell ref="B158:B162"/>
    <mergeCell ref="C158:C162"/>
    <mergeCell ref="D158:D162"/>
    <mergeCell ref="E158:E162"/>
    <mergeCell ref="F158:F162"/>
    <mergeCell ref="G158:G162"/>
    <mergeCell ref="H158:H159"/>
    <mergeCell ref="I158:I159"/>
    <mergeCell ref="J158:J159"/>
    <mergeCell ref="H161:H162"/>
    <mergeCell ref="I161:I162"/>
    <mergeCell ref="J161:J162"/>
    <mergeCell ref="A164:A168"/>
    <mergeCell ref="B164:B168"/>
    <mergeCell ref="C164:C168"/>
    <mergeCell ref="D164:D168"/>
    <mergeCell ref="E164:E168"/>
    <mergeCell ref="F164:F168"/>
    <mergeCell ref="G164:G168"/>
    <mergeCell ref="H164:H165"/>
    <mergeCell ref="I164:I165"/>
    <mergeCell ref="J164:J165"/>
    <mergeCell ref="H167:H168"/>
    <mergeCell ref="I167:I168"/>
    <mergeCell ref="J167:J168"/>
    <mergeCell ref="A169:A173"/>
    <mergeCell ref="B169:B173"/>
    <mergeCell ref="C169:C173"/>
    <mergeCell ref="D169:D173"/>
    <mergeCell ref="E169:E173"/>
    <mergeCell ref="F169:F173"/>
    <mergeCell ref="G169:G173"/>
    <mergeCell ref="H169:H170"/>
    <mergeCell ref="I169:I170"/>
    <mergeCell ref="J169:J170"/>
    <mergeCell ref="H172:H173"/>
    <mergeCell ref="I172:I173"/>
    <mergeCell ref="J172:J173"/>
    <mergeCell ref="A175:J175"/>
    <mergeCell ref="A179:A183"/>
    <mergeCell ref="B179:B183"/>
    <mergeCell ref="C179:C183"/>
    <mergeCell ref="D179:D183"/>
    <mergeCell ref="E179:E180"/>
    <mergeCell ref="F179:F183"/>
    <mergeCell ref="G179:G183"/>
    <mergeCell ref="H179:H180"/>
    <mergeCell ref="I179:I180"/>
    <mergeCell ref="J179:J180"/>
    <mergeCell ref="K179:K180"/>
    <mergeCell ref="L179:L180"/>
    <mergeCell ref="M179:M180"/>
    <mergeCell ref="N179:N180"/>
    <mergeCell ref="O179:O180"/>
    <mergeCell ref="E182:E183"/>
    <mergeCell ref="H182:H183"/>
    <mergeCell ref="I182:I183"/>
    <mergeCell ref="J182:J183"/>
    <mergeCell ref="A184:A188"/>
    <mergeCell ref="B184:B188"/>
    <mergeCell ref="C184:C188"/>
    <mergeCell ref="D184:D188"/>
    <mergeCell ref="E184:E185"/>
    <mergeCell ref="F184:F188"/>
    <mergeCell ref="G184:G188"/>
    <mergeCell ref="H184:H185"/>
    <mergeCell ref="I184:I185"/>
    <mergeCell ref="J184:J185"/>
    <mergeCell ref="E187:E188"/>
    <mergeCell ref="H187:H188"/>
    <mergeCell ref="I187:I188"/>
    <mergeCell ref="J187:J188"/>
    <mergeCell ref="A191:A194"/>
    <mergeCell ref="B191:B194"/>
    <mergeCell ref="C191:C194"/>
    <mergeCell ref="D191:D194"/>
    <mergeCell ref="F191:F194"/>
    <mergeCell ref="G191:G194"/>
    <mergeCell ref="H193:H194"/>
    <mergeCell ref="I193:I194"/>
    <mergeCell ref="J193:J194"/>
    <mergeCell ref="A197:A201"/>
    <mergeCell ref="B197:B201"/>
    <mergeCell ref="C197:C201"/>
    <mergeCell ref="D197:D201"/>
    <mergeCell ref="E197:E199"/>
    <mergeCell ref="F197:F201"/>
    <mergeCell ref="G197:G201"/>
    <mergeCell ref="H197:H199"/>
    <mergeCell ref="I197:I199"/>
    <mergeCell ref="J197:J199"/>
    <mergeCell ref="E200:E201"/>
    <mergeCell ref="H200:H201"/>
    <mergeCell ref="I200:I201"/>
    <mergeCell ref="J200:J201"/>
    <mergeCell ref="A202:A206"/>
    <mergeCell ref="B202:B206"/>
    <mergeCell ref="C202:C206"/>
    <mergeCell ref="D202:D206"/>
    <mergeCell ref="E202:E204"/>
    <mergeCell ref="F202:F206"/>
    <mergeCell ref="G202:G206"/>
    <mergeCell ref="H202:H204"/>
    <mergeCell ref="I202:I204"/>
    <mergeCell ref="J202:J204"/>
    <mergeCell ref="K202:K204"/>
    <mergeCell ref="E205:E206"/>
    <mergeCell ref="H205:H206"/>
    <mergeCell ref="I205:I206"/>
    <mergeCell ref="J205:J206"/>
    <mergeCell ref="A209:A213"/>
    <mergeCell ref="B209:B213"/>
    <mergeCell ref="C209:C213"/>
    <mergeCell ref="D209:D213"/>
    <mergeCell ref="E209:E211"/>
    <mergeCell ref="F209:F213"/>
    <mergeCell ref="G209:G213"/>
    <mergeCell ref="H209:H211"/>
    <mergeCell ref="I209:I211"/>
    <mergeCell ref="J209:J211"/>
    <mergeCell ref="E212:E213"/>
    <mergeCell ref="H212:H213"/>
    <mergeCell ref="I212:I213"/>
    <mergeCell ref="J212:J213"/>
    <mergeCell ref="A216:J216"/>
    <mergeCell ref="A217:A221"/>
    <mergeCell ref="B217:B221"/>
    <mergeCell ref="C217:C221"/>
    <mergeCell ref="D217:D221"/>
    <mergeCell ref="E217:E219"/>
    <mergeCell ref="F217:F221"/>
    <mergeCell ref="G217:G221"/>
    <mergeCell ref="H217:H219"/>
    <mergeCell ref="I217:I219"/>
    <mergeCell ref="J217:J219"/>
    <mergeCell ref="E220:E221"/>
    <mergeCell ref="H220:H221"/>
    <mergeCell ref="I220:I221"/>
    <mergeCell ref="J220:J221"/>
    <mergeCell ref="A222:A226"/>
    <mergeCell ref="B222:B226"/>
    <mergeCell ref="C222:C226"/>
    <mergeCell ref="D222:D226"/>
    <mergeCell ref="E222:E223"/>
    <mergeCell ref="F222:F226"/>
    <mergeCell ref="G222:G226"/>
    <mergeCell ref="H222:H223"/>
    <mergeCell ref="I222:I223"/>
    <mergeCell ref="J222:J223"/>
    <mergeCell ref="E225:E226"/>
    <mergeCell ref="H225:H226"/>
    <mergeCell ref="I225:I226"/>
    <mergeCell ref="J225:J226"/>
    <mergeCell ref="A228:A232"/>
    <mergeCell ref="B228:B232"/>
    <mergeCell ref="C228:C232"/>
    <mergeCell ref="D228:D232"/>
    <mergeCell ref="E228:E229"/>
    <mergeCell ref="F228:F232"/>
    <mergeCell ref="G228:G232"/>
    <mergeCell ref="H228:H229"/>
    <mergeCell ref="I228:I229"/>
    <mergeCell ref="J228:J229"/>
    <mergeCell ref="E231:E232"/>
    <mergeCell ref="H231:H232"/>
    <mergeCell ref="I231:I232"/>
    <mergeCell ref="J231:J232"/>
    <mergeCell ref="A234:J238"/>
    <mergeCell ref="A239:A243"/>
    <mergeCell ref="B239:B243"/>
    <mergeCell ref="C239:C243"/>
    <mergeCell ref="D239:D243"/>
    <mergeCell ref="E239:E241"/>
    <mergeCell ref="F239:F243"/>
    <mergeCell ref="G239:G243"/>
    <mergeCell ref="H239:H241"/>
    <mergeCell ref="I239:I241"/>
    <mergeCell ref="J239:J241"/>
    <mergeCell ref="E242:E243"/>
    <mergeCell ref="H242:H243"/>
    <mergeCell ref="I242:I243"/>
    <mergeCell ref="J242:J243"/>
    <mergeCell ref="A244:A247"/>
    <mergeCell ref="B244:B248"/>
    <mergeCell ref="C244:C247"/>
    <mergeCell ref="D244:D248"/>
    <mergeCell ref="E244:E246"/>
    <mergeCell ref="F244:F248"/>
    <mergeCell ref="G244:G248"/>
    <mergeCell ref="H244:H246"/>
    <mergeCell ref="I244:I246"/>
    <mergeCell ref="J244:J246"/>
    <mergeCell ref="E247:E248"/>
    <mergeCell ref="H247:H248"/>
    <mergeCell ref="I247:I248"/>
    <mergeCell ref="J247:J249"/>
    <mergeCell ref="B249:B253"/>
    <mergeCell ref="D249:D253"/>
    <mergeCell ref="E249:E253"/>
    <mergeCell ref="G249:G253"/>
    <mergeCell ref="H249:H253"/>
    <mergeCell ref="A254:D254"/>
    <mergeCell ref="F254:J254"/>
  </mergeCells>
  <printOptions headings="false" gridLines="false" gridLinesSet="true" horizontalCentered="true" verticalCentered="false"/>
  <pageMargins left="0.196527777777778" right="0.196527777777778" top="0.393055555555556" bottom="0.393055555555556" header="0.511811023622047" footer="0.511811023622047"/>
  <pageSetup paperSize="9" scale="10" fitToWidth="1" fitToHeight="1" pageOrder="downThenOver" orientation="landscape" blackAndWhite="false" draft="false" cellComments="none" horizontalDpi="300" verticalDpi="300" copies="1"/>
  <headerFooter differentFirst="false" differentOddEven="false">
    <oddHeader/>
    <oddFooter/>
  </headerFooter>
  <rowBreaks count="3" manualBreakCount="3">
    <brk id="69" man="true" max="16383" min="0"/>
    <brk id="111" man="true" max="16383" min="0"/>
    <brk id="174" man="true" max="16383" min="0"/>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FF00"/>
    <pageSetUpPr fitToPage="false"/>
  </sheetPr>
  <dimension ref="A1:AA413"/>
  <sheetViews>
    <sheetView showFormulas="false" showGridLines="true" showRowColHeaders="true" showZeros="true" rightToLeft="false" tabSelected="false" showOutlineSymbols="true" defaultGridColor="true" view="pageBreakPreview" topLeftCell="A1" colorId="64" zoomScale="68" zoomScaleNormal="100" zoomScalePageLayoutView="68" workbookViewId="0">
      <selection pane="topLeft" activeCell="A1" activeCellId="0" sqref="A1"/>
    </sheetView>
  </sheetViews>
  <sheetFormatPr defaultColWidth="9.00390625" defaultRowHeight="15.75" zeroHeight="false" outlineLevelRow="0" outlineLevelCol="0"/>
  <cols>
    <col collapsed="false" customWidth="true" hidden="false" outlineLevel="0" max="1" min="1" style="2" width="77"/>
    <col collapsed="false" customWidth="true" hidden="false" outlineLevel="0" max="2" min="2" style="2" width="44.71"/>
    <col collapsed="false" customWidth="true" hidden="false" outlineLevel="0" max="3" min="3" style="13" width="67.86"/>
    <col collapsed="false" customWidth="true" hidden="false" outlineLevel="0" max="4" min="4" style="2" width="29.42"/>
    <col collapsed="false" customWidth="true" hidden="false" outlineLevel="0" max="5" min="5" style="2" width="20.85"/>
    <col collapsed="false" customWidth="true" hidden="false" outlineLevel="0" max="6" min="6" style="2" width="27.42"/>
    <col collapsed="false" customWidth="true" hidden="false" outlineLevel="0" max="7" min="7" style="2" width="16.57"/>
    <col collapsed="false" customWidth="true" hidden="false" outlineLevel="0" max="8" min="8" style="247" width="14.14"/>
    <col collapsed="false" customWidth="true" hidden="false" outlineLevel="0" max="9" min="9" style="6" width="17"/>
    <col collapsed="false" customWidth="true" hidden="true" outlineLevel="0" max="10" min="10" style="7" width="15.29"/>
    <col collapsed="false" customWidth="true" hidden="true" outlineLevel="0" max="11" min="11" style="8" width="17.57"/>
    <col collapsed="false" customWidth="true" hidden="true" outlineLevel="0" max="12" min="12" style="9" width="14.29"/>
    <col collapsed="false" customWidth="true" hidden="true" outlineLevel="0" max="13" min="13" style="10" width="18"/>
    <col collapsed="false" customWidth="true" hidden="false" outlineLevel="0" max="14" min="14" style="2" width="2.29"/>
    <col collapsed="false" customWidth="true" hidden="false" outlineLevel="0" max="15" min="15" style="13" width="15.29"/>
    <col collapsed="false" customWidth="true" hidden="false" outlineLevel="0" max="16" min="16" style="13" width="13.29"/>
    <col collapsed="false" customWidth="false" hidden="false" outlineLevel="0" max="16384" min="17" style="13" width="9"/>
  </cols>
  <sheetData>
    <row r="1" s="12" customFormat="true" ht="31.5" hidden="false" customHeight="true" outlineLevel="0" collapsed="false"/>
    <row r="2" s="12" customFormat="true" ht="31.5" hidden="false" customHeight="true" outlineLevel="0" collapsed="false"/>
    <row r="3" s="12" customFormat="true" ht="15.75" hidden="false" customHeight="false" outlineLevel="0" collapsed="false">
      <c r="B3" s="248"/>
      <c r="C3" s="248"/>
      <c r="D3" s="248"/>
      <c r="E3" s="248"/>
      <c r="F3" s="248"/>
      <c r="G3" s="248"/>
      <c r="H3" s="248"/>
      <c r="I3" s="248"/>
      <c r="J3" s="16"/>
      <c r="K3" s="16"/>
      <c r="L3" s="16"/>
      <c r="M3" s="16"/>
      <c r="N3" s="17"/>
    </row>
    <row r="4" s="12" customFormat="true" ht="24.75" hidden="false" customHeight="true" outlineLevel="0" collapsed="false">
      <c r="A4" s="249" t="s">
        <v>228</v>
      </c>
      <c r="B4" s="249"/>
      <c r="C4" s="249"/>
      <c r="D4" s="249"/>
      <c r="E4" s="249"/>
      <c r="F4" s="249"/>
      <c r="G4" s="249"/>
      <c r="H4" s="249"/>
      <c r="I4" s="249"/>
      <c r="J4" s="16"/>
      <c r="K4" s="16"/>
      <c r="L4" s="16"/>
      <c r="M4" s="16"/>
      <c r="N4" s="17"/>
    </row>
    <row r="5" s="12" customFormat="true" ht="90.75" hidden="false" customHeight="true" outlineLevel="0" collapsed="false">
      <c r="A5" s="250"/>
      <c r="B5" s="250"/>
      <c r="C5" s="250"/>
      <c r="D5" s="250"/>
      <c r="E5" s="250"/>
      <c r="F5" s="250"/>
      <c r="G5" s="250"/>
      <c r="H5" s="250"/>
      <c r="I5" s="250"/>
      <c r="J5" s="228"/>
      <c r="K5" s="229"/>
      <c r="L5" s="230"/>
      <c r="M5" s="251"/>
      <c r="N5" s="17"/>
    </row>
    <row r="6" s="12" customFormat="true" ht="52.5" hidden="false" customHeight="true" outlineLevel="0" collapsed="false">
      <c r="B6" s="252"/>
      <c r="C6" s="252"/>
      <c r="D6" s="252"/>
      <c r="E6" s="252"/>
      <c r="F6" s="252"/>
      <c r="G6" s="252"/>
      <c r="H6" s="252"/>
      <c r="I6" s="252"/>
      <c r="J6" s="253"/>
      <c r="K6" s="253"/>
      <c r="L6" s="253"/>
      <c r="M6" s="253"/>
      <c r="N6" s="147"/>
    </row>
    <row r="7" s="12" customFormat="true" ht="52.5" hidden="false" customHeight="true" outlineLevel="0" collapsed="false">
      <c r="A7" s="254" t="s">
        <v>5</v>
      </c>
      <c r="B7" s="255" t="s">
        <v>6</v>
      </c>
      <c r="C7" s="254" t="s">
        <v>7</v>
      </c>
      <c r="D7" s="256" t="s">
        <v>8</v>
      </c>
      <c r="E7" s="256"/>
      <c r="F7" s="256"/>
      <c r="G7" s="256" t="s">
        <v>229</v>
      </c>
      <c r="H7" s="256" t="s">
        <v>10</v>
      </c>
      <c r="I7" s="256"/>
      <c r="J7" s="22" t="s">
        <v>230</v>
      </c>
      <c r="K7" s="257" t="s">
        <v>231</v>
      </c>
      <c r="L7" s="24"/>
      <c r="M7" s="25" t="s">
        <v>232</v>
      </c>
      <c r="N7" s="26"/>
    </row>
    <row r="8" s="12" customFormat="true" ht="15" hidden="false" customHeight="true" outlineLevel="0" collapsed="false">
      <c r="A8" s="254"/>
      <c r="B8" s="254"/>
      <c r="C8" s="254"/>
      <c r="D8" s="254" t="s">
        <v>17</v>
      </c>
      <c r="E8" s="254"/>
      <c r="F8" s="254" t="s">
        <v>18</v>
      </c>
      <c r="G8" s="258" t="s">
        <v>19</v>
      </c>
      <c r="H8" s="258" t="s">
        <v>20</v>
      </c>
      <c r="I8" s="258" t="s">
        <v>21</v>
      </c>
      <c r="J8" s="29"/>
      <c r="K8" s="259"/>
      <c r="L8" s="31"/>
      <c r="M8" s="32"/>
      <c r="N8" s="26"/>
    </row>
    <row r="9" s="38" customFormat="true" ht="95.25" hidden="false" customHeight="true" outlineLevel="0" collapsed="false">
      <c r="A9" s="254"/>
      <c r="B9" s="254"/>
      <c r="C9" s="254"/>
      <c r="D9" s="254" t="s">
        <v>19</v>
      </c>
      <c r="E9" s="254" t="s">
        <v>22</v>
      </c>
      <c r="F9" s="254"/>
      <c r="G9" s="258"/>
      <c r="H9" s="258"/>
      <c r="I9" s="258"/>
      <c r="J9" s="29"/>
      <c r="K9" s="259"/>
      <c r="L9" s="31"/>
      <c r="M9" s="32"/>
      <c r="N9" s="26"/>
      <c r="O9" s="260"/>
    </row>
    <row r="10" s="38" customFormat="true" ht="15.75" hidden="false" customHeight="false" outlineLevel="0" collapsed="false">
      <c r="A10" s="254" t="n">
        <v>1</v>
      </c>
      <c r="B10" s="254" t="n">
        <v>2</v>
      </c>
      <c r="C10" s="254" t="n">
        <v>3</v>
      </c>
      <c r="D10" s="254" t="n">
        <v>4</v>
      </c>
      <c r="E10" s="254" t="n">
        <v>5</v>
      </c>
      <c r="F10" s="254" t="n">
        <v>6</v>
      </c>
      <c r="G10" s="254" t="n">
        <v>7</v>
      </c>
      <c r="H10" s="254" t="n">
        <v>8</v>
      </c>
      <c r="I10" s="254" t="n">
        <v>9</v>
      </c>
      <c r="J10" s="29"/>
      <c r="K10" s="259"/>
      <c r="L10" s="31"/>
      <c r="M10" s="32"/>
      <c r="N10" s="36"/>
    </row>
    <row r="11" s="38" customFormat="true" ht="15" hidden="false" customHeight="true" outlineLevel="0" collapsed="false">
      <c r="A11" s="261" t="s">
        <v>24</v>
      </c>
      <c r="B11" s="261"/>
      <c r="C11" s="262" t="s">
        <v>26</v>
      </c>
      <c r="D11" s="263" t="s">
        <v>27</v>
      </c>
      <c r="E11" s="264" t="n">
        <v>94604.4</v>
      </c>
      <c r="F11" s="265"/>
      <c r="G11" s="266" t="s">
        <v>29</v>
      </c>
      <c r="H11" s="266"/>
      <c r="I11" s="267"/>
      <c r="J11" s="40" t="n">
        <f aca="false">J27+J39+J74+J91+J102+J165</f>
        <v>94604.4</v>
      </c>
      <c r="K11" s="40" t="n">
        <f aca="false">K27+K39+K74+K91+K102+K165</f>
        <v>757014.1</v>
      </c>
      <c r="L11" s="40" t="n">
        <f aca="false">L27+L39+L74+L91+L102+L165</f>
        <v>0</v>
      </c>
      <c r="M11" s="42" t="n">
        <f aca="false">M27+M39+M74+M91+M102+M165</f>
        <v>107370</v>
      </c>
      <c r="N11" s="268"/>
    </row>
    <row r="12" s="38" customFormat="true" ht="15" hidden="false" customHeight="true" outlineLevel="0" collapsed="false">
      <c r="A12" s="261"/>
      <c r="B12" s="261"/>
      <c r="C12" s="262"/>
      <c r="D12" s="263"/>
      <c r="E12" s="264" t="n">
        <v>0</v>
      </c>
      <c r="F12" s="265"/>
      <c r="G12" s="266" t="s">
        <v>30</v>
      </c>
      <c r="H12" s="266"/>
      <c r="I12" s="267"/>
      <c r="J12" s="40" t="n">
        <f aca="false">J28+J40+J75+J92+J103+J166</f>
        <v>0</v>
      </c>
      <c r="K12" s="40" t="n">
        <f aca="false">K28+K40+K75+K92+K103+K166</f>
        <v>0</v>
      </c>
      <c r="L12" s="40" t="n">
        <f aca="false">L28+L40+L75+L92+L103+L166</f>
        <v>0</v>
      </c>
      <c r="M12" s="42" t="n">
        <f aca="false">M28+M40+M75+M92+M103+M166</f>
        <v>0</v>
      </c>
      <c r="N12" s="268"/>
      <c r="O12" s="260"/>
    </row>
    <row r="13" s="38" customFormat="true" ht="15.75" hidden="false" customHeight="false" outlineLevel="0" collapsed="false">
      <c r="A13" s="261"/>
      <c r="B13" s="261"/>
      <c r="C13" s="262"/>
      <c r="D13" s="263" t="s">
        <v>31</v>
      </c>
      <c r="E13" s="264" t="n">
        <v>50491.8</v>
      </c>
      <c r="F13" s="265"/>
      <c r="G13" s="266" t="s">
        <v>32</v>
      </c>
      <c r="H13" s="266"/>
      <c r="I13" s="267"/>
      <c r="J13" s="40" t="n">
        <f aca="false">J29+J41+J76+J93+J104+J167</f>
        <v>50491.8</v>
      </c>
      <c r="K13" s="40" t="n">
        <f aca="false">K29+K41+K76+K93+K104+K167</f>
        <v>353980.8</v>
      </c>
      <c r="L13" s="40" t="n">
        <f aca="false">L29+L41+L76+L93+L104+L167</f>
        <v>0</v>
      </c>
      <c r="M13" s="42" t="n">
        <f aca="false">M29+M41+M76+M93+M104+M167</f>
        <v>0</v>
      </c>
      <c r="N13" s="268"/>
    </row>
    <row r="14" s="12" customFormat="true" ht="15.75" hidden="false" customHeight="true" outlineLevel="0" collapsed="false">
      <c r="A14" s="261"/>
      <c r="B14" s="261"/>
      <c r="C14" s="262"/>
      <c r="D14" s="263" t="s">
        <v>33</v>
      </c>
      <c r="E14" s="264" t="n">
        <v>44112.6</v>
      </c>
      <c r="F14" s="265"/>
      <c r="G14" s="266" t="s">
        <v>33</v>
      </c>
      <c r="H14" s="266"/>
      <c r="I14" s="267"/>
      <c r="J14" s="40" t="n">
        <f aca="false">J30+J42+J77+J94+J105+J168</f>
        <v>44112.6</v>
      </c>
      <c r="K14" s="40" t="n">
        <f aca="false">K30+K42+K77+K94+K105+K168</f>
        <v>403033.3</v>
      </c>
      <c r="L14" s="40" t="n">
        <f aca="false">L30+L42+L77+L94+L105+L168</f>
        <v>0</v>
      </c>
      <c r="M14" s="42" t="n">
        <f aca="false">M30+M42+M77+M94+M105+M168</f>
        <v>107370</v>
      </c>
      <c r="N14" s="268"/>
    </row>
    <row r="15" s="12" customFormat="true" ht="15.75" hidden="false" customHeight="false" outlineLevel="0" collapsed="false">
      <c r="A15" s="261"/>
      <c r="B15" s="261"/>
      <c r="C15" s="262"/>
      <c r="D15" s="263"/>
      <c r="E15" s="264" t="n">
        <v>0</v>
      </c>
      <c r="F15" s="265"/>
      <c r="G15" s="266" t="s">
        <v>34</v>
      </c>
      <c r="H15" s="266"/>
      <c r="I15" s="267"/>
      <c r="J15" s="40" t="n">
        <f aca="false">J31+J43+J78+J95+J106+J169</f>
        <v>0</v>
      </c>
      <c r="K15" s="40" t="n">
        <f aca="false">K31+K43+K78+K95+K106+K169</f>
        <v>0</v>
      </c>
      <c r="L15" s="40" t="n">
        <f aca="false">L31+L43+L78+L95+L106+L169</f>
        <v>0</v>
      </c>
      <c r="M15" s="42" t="n">
        <f aca="false">M31+M43+M78+M95+M106+M169</f>
        <v>0</v>
      </c>
      <c r="N15" s="268"/>
    </row>
    <row r="16" s="12" customFormat="true" ht="15" hidden="false" customHeight="true" outlineLevel="0" collapsed="false">
      <c r="A16" s="269" t="s">
        <v>35</v>
      </c>
      <c r="B16" s="269"/>
      <c r="C16" s="270" t="s">
        <v>233</v>
      </c>
      <c r="D16" s="271" t="s">
        <v>27</v>
      </c>
      <c r="E16" s="271"/>
      <c r="F16" s="270"/>
      <c r="G16" s="272" t="s">
        <v>29</v>
      </c>
      <c r="H16" s="272"/>
      <c r="I16" s="273"/>
      <c r="J16" s="40"/>
      <c r="K16" s="274"/>
      <c r="L16" s="50"/>
      <c r="M16" s="51"/>
      <c r="N16" s="52"/>
    </row>
    <row r="17" s="12" customFormat="true" ht="15" hidden="false" customHeight="true" outlineLevel="0" collapsed="false">
      <c r="A17" s="269"/>
      <c r="B17" s="269"/>
      <c r="C17" s="270"/>
      <c r="D17" s="271"/>
      <c r="E17" s="271"/>
      <c r="F17" s="270"/>
      <c r="G17" s="272" t="s">
        <v>30</v>
      </c>
      <c r="H17" s="272"/>
      <c r="I17" s="273"/>
      <c r="J17" s="40"/>
      <c r="K17" s="274"/>
      <c r="L17" s="50"/>
      <c r="M17" s="51"/>
      <c r="N17" s="52"/>
    </row>
    <row r="18" s="12" customFormat="true" ht="15.75" hidden="false" customHeight="false" outlineLevel="0" collapsed="false">
      <c r="A18" s="269"/>
      <c r="B18" s="269"/>
      <c r="C18" s="270"/>
      <c r="D18" s="271" t="s">
        <v>31</v>
      </c>
      <c r="E18" s="271"/>
      <c r="F18" s="275"/>
      <c r="G18" s="272" t="s">
        <v>32</v>
      </c>
      <c r="H18" s="272"/>
      <c r="I18" s="273"/>
      <c r="J18" s="40"/>
      <c r="K18" s="274"/>
      <c r="L18" s="50"/>
      <c r="M18" s="51"/>
      <c r="N18" s="52"/>
    </row>
    <row r="19" s="12" customFormat="true" ht="30" hidden="false" customHeight="true" outlineLevel="0" collapsed="false">
      <c r="A19" s="269"/>
      <c r="B19" s="269"/>
      <c r="C19" s="270"/>
      <c r="D19" s="271" t="s">
        <v>33</v>
      </c>
      <c r="E19" s="271"/>
      <c r="F19" s="275"/>
      <c r="G19" s="272" t="s">
        <v>33</v>
      </c>
      <c r="H19" s="272"/>
      <c r="I19" s="273"/>
      <c r="J19" s="40"/>
      <c r="K19" s="274"/>
      <c r="L19" s="50"/>
      <c r="M19" s="51"/>
      <c r="N19" s="52"/>
    </row>
    <row r="20" s="12" customFormat="true" ht="15.75" hidden="false" customHeight="false" outlineLevel="0" collapsed="false">
      <c r="A20" s="269"/>
      <c r="B20" s="269"/>
      <c r="C20" s="270"/>
      <c r="D20" s="271"/>
      <c r="E20" s="271"/>
      <c r="F20" s="275"/>
      <c r="G20" s="272" t="s">
        <v>34</v>
      </c>
      <c r="H20" s="272"/>
      <c r="I20" s="273"/>
      <c r="J20" s="40"/>
      <c r="K20" s="274"/>
      <c r="L20" s="50"/>
      <c r="M20" s="51"/>
      <c r="N20" s="52"/>
    </row>
    <row r="21" s="12" customFormat="true" ht="15" hidden="false" customHeight="true" outlineLevel="0" collapsed="false">
      <c r="A21" s="276" t="s">
        <v>38</v>
      </c>
      <c r="B21" s="276"/>
      <c r="C21" s="254" t="s">
        <v>234</v>
      </c>
      <c r="D21" s="271" t="s">
        <v>27</v>
      </c>
      <c r="E21" s="271"/>
      <c r="F21" s="275"/>
      <c r="G21" s="272" t="s">
        <v>29</v>
      </c>
      <c r="H21" s="272"/>
      <c r="I21" s="273"/>
      <c r="J21" s="40"/>
      <c r="K21" s="274"/>
      <c r="L21" s="50"/>
      <c r="M21" s="51"/>
      <c r="N21" s="59"/>
    </row>
    <row r="22" s="12" customFormat="true" ht="15" hidden="false" customHeight="true" outlineLevel="0" collapsed="false">
      <c r="A22" s="276"/>
      <c r="B22" s="276"/>
      <c r="C22" s="254"/>
      <c r="D22" s="271"/>
      <c r="E22" s="271"/>
      <c r="F22" s="275"/>
      <c r="G22" s="272" t="s">
        <v>30</v>
      </c>
      <c r="H22" s="272"/>
      <c r="I22" s="273"/>
      <c r="J22" s="40"/>
      <c r="K22" s="274"/>
      <c r="L22" s="50"/>
      <c r="M22" s="51"/>
      <c r="N22" s="59"/>
    </row>
    <row r="23" s="12" customFormat="true" ht="15.75" hidden="false" customHeight="false" outlineLevel="0" collapsed="false">
      <c r="A23" s="276"/>
      <c r="B23" s="276"/>
      <c r="C23" s="254"/>
      <c r="D23" s="271" t="s">
        <v>31</v>
      </c>
      <c r="E23" s="271"/>
      <c r="F23" s="275"/>
      <c r="G23" s="272" t="s">
        <v>32</v>
      </c>
      <c r="H23" s="272"/>
      <c r="I23" s="273"/>
      <c r="J23" s="40"/>
      <c r="K23" s="274"/>
      <c r="L23" s="50"/>
      <c r="M23" s="51"/>
      <c r="N23" s="59"/>
    </row>
    <row r="24" s="12" customFormat="true" ht="15" hidden="false" customHeight="true" outlineLevel="0" collapsed="false">
      <c r="A24" s="276"/>
      <c r="B24" s="276"/>
      <c r="C24" s="254"/>
      <c r="D24" s="271" t="s">
        <v>33</v>
      </c>
      <c r="E24" s="271"/>
      <c r="F24" s="275"/>
      <c r="G24" s="272" t="s">
        <v>33</v>
      </c>
      <c r="H24" s="272"/>
      <c r="I24" s="273"/>
      <c r="J24" s="40"/>
      <c r="K24" s="274"/>
      <c r="L24" s="50"/>
      <c r="M24" s="51"/>
      <c r="N24" s="59"/>
    </row>
    <row r="25" s="12" customFormat="true" ht="15.75" hidden="false" customHeight="true" outlineLevel="0" collapsed="false">
      <c r="A25" s="276"/>
      <c r="B25" s="276"/>
      <c r="C25" s="254"/>
      <c r="D25" s="271"/>
      <c r="E25" s="271"/>
      <c r="F25" s="275"/>
      <c r="G25" s="272" t="s">
        <v>34</v>
      </c>
      <c r="H25" s="272"/>
      <c r="I25" s="273"/>
      <c r="J25" s="40"/>
      <c r="K25" s="274"/>
      <c r="L25" s="50"/>
      <c r="M25" s="51"/>
      <c r="N25" s="59"/>
    </row>
    <row r="26" s="12" customFormat="true" ht="95.25" hidden="false" customHeight="true" outlineLevel="0" collapsed="false">
      <c r="A26" s="277" t="s">
        <v>43</v>
      </c>
      <c r="B26" s="277"/>
      <c r="C26" s="278" t="s">
        <v>234</v>
      </c>
      <c r="D26" s="254" t="s">
        <v>28</v>
      </c>
      <c r="E26" s="254" t="s">
        <v>28</v>
      </c>
      <c r="F26" s="254" t="s">
        <v>28</v>
      </c>
      <c r="G26" s="254" t="s">
        <v>28</v>
      </c>
      <c r="H26" s="254" t="s">
        <v>28</v>
      </c>
      <c r="I26" s="279" t="s">
        <v>28</v>
      </c>
      <c r="J26" s="29"/>
      <c r="K26" s="259"/>
      <c r="L26" s="31"/>
      <c r="M26" s="32"/>
      <c r="N26" s="63"/>
    </row>
    <row r="27" s="12" customFormat="true" ht="15" hidden="false" customHeight="true" outlineLevel="0" collapsed="false">
      <c r="A27" s="269" t="s">
        <v>44</v>
      </c>
      <c r="B27" s="269"/>
      <c r="C27" s="270" t="s">
        <v>234</v>
      </c>
      <c r="D27" s="271" t="s">
        <v>27</v>
      </c>
      <c r="E27" s="271"/>
      <c r="F27" s="275"/>
      <c r="G27" s="272" t="s">
        <v>29</v>
      </c>
      <c r="H27" s="272"/>
      <c r="I27" s="273"/>
      <c r="J27" s="40" t="n">
        <f aca="false">J28+J29+J30+J31</f>
        <v>0</v>
      </c>
      <c r="K27" s="274" t="n">
        <f aca="false">K28+K29+K30+K31</f>
        <v>0</v>
      </c>
      <c r="L27" s="50" t="n">
        <f aca="false">L28+L29+L30+L31</f>
        <v>0</v>
      </c>
      <c r="M27" s="65" t="n">
        <f aca="false">M28+M29+M30+M31</f>
        <v>0</v>
      </c>
      <c r="N27" s="52"/>
    </row>
    <row r="28" s="12" customFormat="true" ht="34.5" hidden="false" customHeight="true" outlineLevel="0" collapsed="false">
      <c r="A28" s="269"/>
      <c r="B28" s="269"/>
      <c r="C28" s="270"/>
      <c r="D28" s="271"/>
      <c r="E28" s="271"/>
      <c r="F28" s="275"/>
      <c r="G28" s="272" t="s">
        <v>30</v>
      </c>
      <c r="H28" s="272"/>
      <c r="I28" s="273"/>
      <c r="J28" s="40"/>
      <c r="K28" s="274"/>
      <c r="L28" s="50"/>
      <c r="M28" s="51"/>
      <c r="N28" s="52"/>
    </row>
    <row r="29" s="12" customFormat="true" ht="15.75" hidden="false" customHeight="false" outlineLevel="0" collapsed="false">
      <c r="A29" s="269"/>
      <c r="B29" s="269"/>
      <c r="C29" s="270"/>
      <c r="D29" s="271" t="s">
        <v>31</v>
      </c>
      <c r="E29" s="271"/>
      <c r="F29" s="275"/>
      <c r="G29" s="272" t="s">
        <v>32</v>
      </c>
      <c r="H29" s="272"/>
      <c r="I29" s="273"/>
      <c r="J29" s="40"/>
      <c r="K29" s="274"/>
      <c r="L29" s="50"/>
      <c r="M29" s="51"/>
      <c r="N29" s="52"/>
    </row>
    <row r="30" s="12" customFormat="true" ht="15.75" hidden="false" customHeight="true" outlineLevel="0" collapsed="false">
      <c r="A30" s="269"/>
      <c r="B30" s="269"/>
      <c r="C30" s="270"/>
      <c r="D30" s="271" t="s">
        <v>33</v>
      </c>
      <c r="E30" s="271"/>
      <c r="F30" s="275"/>
      <c r="G30" s="272" t="s">
        <v>33</v>
      </c>
      <c r="H30" s="272"/>
      <c r="I30" s="273"/>
      <c r="J30" s="40"/>
      <c r="K30" s="274"/>
      <c r="L30" s="50"/>
      <c r="M30" s="51"/>
      <c r="N30" s="52"/>
    </row>
    <row r="31" s="12" customFormat="true" ht="15.75" hidden="false" customHeight="false" outlineLevel="0" collapsed="false">
      <c r="A31" s="269"/>
      <c r="B31" s="269"/>
      <c r="C31" s="270"/>
      <c r="D31" s="271"/>
      <c r="E31" s="271"/>
      <c r="F31" s="275"/>
      <c r="G31" s="272" t="s">
        <v>34</v>
      </c>
      <c r="H31" s="272"/>
      <c r="I31" s="273"/>
      <c r="J31" s="40"/>
      <c r="K31" s="274"/>
      <c r="L31" s="50"/>
      <c r="M31" s="51"/>
      <c r="N31" s="52"/>
    </row>
    <row r="32" s="12" customFormat="true" ht="15" hidden="false" customHeight="true" outlineLevel="0" collapsed="false">
      <c r="A32" s="276" t="s">
        <v>46</v>
      </c>
      <c r="B32" s="276"/>
      <c r="C32" s="254" t="s">
        <v>234</v>
      </c>
      <c r="D32" s="271" t="s">
        <v>27</v>
      </c>
      <c r="E32" s="271"/>
      <c r="F32" s="275"/>
      <c r="G32" s="272" t="s">
        <v>29</v>
      </c>
      <c r="H32" s="272"/>
      <c r="I32" s="273"/>
      <c r="J32" s="40" t="n">
        <f aca="false">J33+J34+J35+J36</f>
        <v>0</v>
      </c>
      <c r="K32" s="274" t="n">
        <f aca="false">K33+K34+K35+K36</f>
        <v>0</v>
      </c>
      <c r="L32" s="50" t="n">
        <f aca="false">L33+L34+L35+L36</f>
        <v>0</v>
      </c>
      <c r="M32" s="65" t="n">
        <f aca="false">M33+M34+M35+M36</f>
        <v>0</v>
      </c>
      <c r="N32" s="59"/>
    </row>
    <row r="33" s="12" customFormat="true" ht="15" hidden="false" customHeight="true" outlineLevel="0" collapsed="false">
      <c r="A33" s="276"/>
      <c r="B33" s="276"/>
      <c r="C33" s="254"/>
      <c r="D33" s="271"/>
      <c r="E33" s="271"/>
      <c r="F33" s="275"/>
      <c r="G33" s="272" t="s">
        <v>30</v>
      </c>
      <c r="H33" s="272"/>
      <c r="I33" s="273"/>
      <c r="J33" s="40"/>
      <c r="K33" s="274"/>
      <c r="L33" s="50"/>
      <c r="M33" s="51"/>
      <c r="N33" s="59"/>
    </row>
    <row r="34" s="12" customFormat="true" ht="15.75" hidden="false" customHeight="false" outlineLevel="0" collapsed="false">
      <c r="A34" s="276"/>
      <c r="B34" s="276"/>
      <c r="C34" s="254"/>
      <c r="D34" s="271" t="s">
        <v>31</v>
      </c>
      <c r="E34" s="271"/>
      <c r="F34" s="275"/>
      <c r="G34" s="272" t="s">
        <v>32</v>
      </c>
      <c r="H34" s="272"/>
      <c r="I34" s="273"/>
      <c r="J34" s="40"/>
      <c r="K34" s="274"/>
      <c r="L34" s="50"/>
      <c r="M34" s="51"/>
      <c r="N34" s="59"/>
    </row>
    <row r="35" s="12" customFormat="true" ht="15" hidden="false" customHeight="true" outlineLevel="0" collapsed="false">
      <c r="A35" s="276"/>
      <c r="B35" s="276"/>
      <c r="C35" s="254"/>
      <c r="D35" s="271" t="s">
        <v>33</v>
      </c>
      <c r="E35" s="271"/>
      <c r="F35" s="275"/>
      <c r="G35" s="272" t="s">
        <v>33</v>
      </c>
      <c r="H35" s="272"/>
      <c r="I35" s="273"/>
      <c r="J35" s="40"/>
      <c r="K35" s="274"/>
      <c r="L35" s="50"/>
      <c r="M35" s="51"/>
      <c r="N35" s="59"/>
    </row>
    <row r="36" s="12" customFormat="true" ht="15.75" hidden="false" customHeight="false" outlineLevel="0" collapsed="false">
      <c r="A36" s="276"/>
      <c r="B36" s="276"/>
      <c r="C36" s="254"/>
      <c r="D36" s="271"/>
      <c r="E36" s="271"/>
      <c r="F36" s="275"/>
      <c r="G36" s="272" t="s">
        <v>34</v>
      </c>
      <c r="H36" s="272"/>
      <c r="I36" s="273"/>
      <c r="J36" s="40"/>
      <c r="K36" s="274"/>
      <c r="L36" s="50"/>
      <c r="M36" s="51"/>
      <c r="N36" s="59"/>
    </row>
    <row r="37" s="12" customFormat="true" ht="72" hidden="false" customHeight="true" outlineLevel="0" collapsed="false">
      <c r="A37" s="277" t="s">
        <v>52</v>
      </c>
      <c r="B37" s="277"/>
      <c r="C37" s="280" t="s">
        <v>234</v>
      </c>
      <c r="D37" s="254" t="s">
        <v>28</v>
      </c>
      <c r="E37" s="254" t="s">
        <v>28</v>
      </c>
      <c r="F37" s="254" t="s">
        <v>28</v>
      </c>
      <c r="G37" s="281" t="s">
        <v>28</v>
      </c>
      <c r="H37" s="254" t="s">
        <v>28</v>
      </c>
      <c r="I37" s="279" t="s">
        <v>28</v>
      </c>
      <c r="J37" s="29"/>
      <c r="K37" s="259"/>
      <c r="L37" s="31"/>
      <c r="M37" s="32"/>
      <c r="N37" s="63"/>
      <c r="O37" s="94"/>
      <c r="P37" s="37"/>
    </row>
    <row r="38" s="12" customFormat="true" ht="80.25" hidden="false" customHeight="true" outlineLevel="0" collapsed="false">
      <c r="A38" s="277" t="s">
        <v>235</v>
      </c>
      <c r="B38" s="277"/>
      <c r="C38" s="254" t="s">
        <v>236</v>
      </c>
      <c r="D38" s="254" t="s">
        <v>28</v>
      </c>
      <c r="E38" s="254" t="s">
        <v>28</v>
      </c>
      <c r="F38" s="254" t="s">
        <v>28</v>
      </c>
      <c r="G38" s="281" t="s">
        <v>28</v>
      </c>
      <c r="H38" s="254" t="s">
        <v>28</v>
      </c>
      <c r="I38" s="279" t="s">
        <v>28</v>
      </c>
      <c r="J38" s="29"/>
      <c r="K38" s="259"/>
      <c r="L38" s="31"/>
      <c r="M38" s="32"/>
      <c r="N38" s="63"/>
      <c r="P38" s="37"/>
    </row>
    <row r="39" s="12" customFormat="true" ht="18.75" hidden="false" customHeight="true" outlineLevel="0" collapsed="false">
      <c r="A39" s="269" t="s">
        <v>55</v>
      </c>
      <c r="B39" s="269"/>
      <c r="C39" s="270" t="s">
        <v>233</v>
      </c>
      <c r="D39" s="271" t="s">
        <v>27</v>
      </c>
      <c r="E39" s="146" t="n">
        <v>43352.6</v>
      </c>
      <c r="F39" s="275"/>
      <c r="G39" s="272" t="s">
        <v>29</v>
      </c>
      <c r="H39" s="272"/>
      <c r="I39" s="282" t="n">
        <v>10136.89</v>
      </c>
      <c r="J39" s="40" t="n">
        <f aca="false">J40+J41+J42+J43</f>
        <v>43352.6</v>
      </c>
      <c r="K39" s="274" t="n">
        <f aca="false">K40+K41+K42+K43</f>
        <v>375052.2</v>
      </c>
      <c r="L39" s="50" t="n">
        <f aca="false">L40+L41+L42+L43</f>
        <v>0</v>
      </c>
      <c r="M39" s="65" t="n">
        <f aca="false">M40+M41+M42+M43</f>
        <v>0</v>
      </c>
      <c r="N39" s="52"/>
      <c r="P39" s="37"/>
    </row>
    <row r="40" s="12" customFormat="true" ht="18.75" hidden="false" customHeight="true" outlineLevel="0" collapsed="false">
      <c r="A40" s="269"/>
      <c r="B40" s="269"/>
      <c r="C40" s="270"/>
      <c r="D40" s="271"/>
      <c r="E40" s="146"/>
      <c r="F40" s="275"/>
      <c r="G40" s="272" t="s">
        <v>30</v>
      </c>
      <c r="H40" s="272"/>
      <c r="I40" s="282"/>
      <c r="J40" s="40"/>
      <c r="K40" s="274"/>
      <c r="L40" s="50"/>
      <c r="M40" s="51"/>
      <c r="N40" s="52"/>
    </row>
    <row r="41" s="12" customFormat="true" ht="18.75" hidden="false" customHeight="true" outlineLevel="0" collapsed="false">
      <c r="A41" s="269"/>
      <c r="B41" s="269"/>
      <c r="C41" s="270"/>
      <c r="D41" s="271" t="s">
        <v>31</v>
      </c>
      <c r="E41" s="283"/>
      <c r="F41" s="275"/>
      <c r="G41" s="272" t="s">
        <v>32</v>
      </c>
      <c r="H41" s="272"/>
      <c r="I41" s="282"/>
      <c r="J41" s="40"/>
      <c r="K41" s="274" t="n">
        <f aca="false">K46+K70</f>
        <v>14472.6</v>
      </c>
      <c r="L41" s="50"/>
      <c r="M41" s="51"/>
      <c r="N41" s="52"/>
    </row>
    <row r="42" s="12" customFormat="true" ht="15.75" hidden="false" customHeight="true" outlineLevel="0" collapsed="false">
      <c r="A42" s="269"/>
      <c r="B42" s="269"/>
      <c r="C42" s="270"/>
      <c r="D42" s="271" t="s">
        <v>33</v>
      </c>
      <c r="E42" s="146" t="n">
        <v>43352.6</v>
      </c>
      <c r="F42" s="275"/>
      <c r="G42" s="272" t="s">
        <v>33</v>
      </c>
      <c r="H42" s="272"/>
      <c r="I42" s="282" t="n">
        <v>10136.89</v>
      </c>
      <c r="J42" s="40" t="n">
        <f aca="false">J47+J53+J59+J65+J71</f>
        <v>43352.6</v>
      </c>
      <c r="K42" s="274" t="n">
        <f aca="false">K47+K53+K59+K71</f>
        <v>360579.6</v>
      </c>
      <c r="L42" s="50"/>
      <c r="M42" s="51"/>
      <c r="N42" s="52"/>
    </row>
    <row r="43" s="12" customFormat="true" ht="15.75" hidden="false" customHeight="false" outlineLevel="0" collapsed="false">
      <c r="A43" s="269"/>
      <c r="B43" s="269"/>
      <c r="C43" s="270"/>
      <c r="D43" s="271"/>
      <c r="E43" s="146"/>
      <c r="F43" s="275"/>
      <c r="G43" s="272" t="s">
        <v>34</v>
      </c>
      <c r="H43" s="272"/>
      <c r="I43" s="282"/>
      <c r="J43" s="40"/>
      <c r="K43" s="274"/>
      <c r="L43" s="50"/>
      <c r="M43" s="51"/>
      <c r="N43" s="52"/>
    </row>
    <row r="44" s="12" customFormat="true" ht="15" hidden="false" customHeight="true" outlineLevel="0" collapsed="false">
      <c r="A44" s="276" t="s">
        <v>57</v>
      </c>
      <c r="B44" s="276"/>
      <c r="C44" s="254" t="s">
        <v>234</v>
      </c>
      <c r="D44" s="271" t="s">
        <v>27</v>
      </c>
      <c r="E44" s="146" t="n">
        <v>41683</v>
      </c>
      <c r="F44" s="275"/>
      <c r="G44" s="272" t="s">
        <v>29</v>
      </c>
      <c r="H44" s="272"/>
      <c r="I44" s="273"/>
      <c r="J44" s="40" t="n">
        <f aca="false">J46+J47+J48+J49</f>
        <v>41683</v>
      </c>
      <c r="K44" s="274" t="n">
        <f aca="false">K46+K47+K48+K49</f>
        <v>356363.9</v>
      </c>
      <c r="L44" s="50" t="n">
        <f aca="false">L46+L47+L48+L49</f>
        <v>0</v>
      </c>
      <c r="M44" s="65" t="n">
        <f aca="false">M46+M47+M48+M49</f>
        <v>0</v>
      </c>
      <c r="N44" s="59"/>
    </row>
    <row r="45" s="12" customFormat="true" ht="15" hidden="false" customHeight="true" outlineLevel="0" collapsed="false">
      <c r="A45" s="276"/>
      <c r="B45" s="276"/>
      <c r="C45" s="254"/>
      <c r="D45" s="271"/>
      <c r="E45" s="146"/>
      <c r="F45" s="275"/>
      <c r="G45" s="272" t="s">
        <v>30</v>
      </c>
      <c r="H45" s="272"/>
      <c r="I45" s="273"/>
      <c r="J45" s="40"/>
      <c r="K45" s="274" t="n">
        <v>0</v>
      </c>
      <c r="L45" s="50"/>
      <c r="M45" s="51"/>
      <c r="N45" s="59"/>
    </row>
    <row r="46" s="12" customFormat="true" ht="15.75" hidden="false" customHeight="false" outlineLevel="0" collapsed="false">
      <c r="A46" s="276"/>
      <c r="B46" s="276"/>
      <c r="C46" s="254"/>
      <c r="D46" s="271" t="s">
        <v>31</v>
      </c>
      <c r="E46" s="284"/>
      <c r="F46" s="275"/>
      <c r="G46" s="272" t="s">
        <v>32</v>
      </c>
      <c r="H46" s="272"/>
      <c r="I46" s="273"/>
      <c r="J46" s="40"/>
      <c r="K46" s="274" t="n">
        <v>13913.7</v>
      </c>
      <c r="L46" s="50"/>
      <c r="M46" s="51"/>
      <c r="N46" s="59"/>
    </row>
    <row r="47" s="12" customFormat="true" ht="15" hidden="false" customHeight="true" outlineLevel="0" collapsed="false">
      <c r="A47" s="276"/>
      <c r="B47" s="276"/>
      <c r="C47" s="254"/>
      <c r="D47" s="271" t="s">
        <v>33</v>
      </c>
      <c r="E47" s="285" t="n">
        <v>41683</v>
      </c>
      <c r="F47" s="275"/>
      <c r="G47" s="272" t="s">
        <v>33</v>
      </c>
      <c r="H47" s="272" t="n">
        <v>41682.99</v>
      </c>
      <c r="I47" s="282" t="n">
        <v>10136.89</v>
      </c>
      <c r="J47" s="40" t="n">
        <v>41683</v>
      </c>
      <c r="K47" s="274" t="n">
        <f aca="false">140.5+15300+55000+259646.2+12363.5</f>
        <v>342450.2</v>
      </c>
      <c r="L47" s="50"/>
      <c r="M47" s="51"/>
      <c r="N47" s="59"/>
    </row>
    <row r="48" s="12" customFormat="true" ht="15.75" hidden="false" customHeight="true" outlineLevel="0" collapsed="false">
      <c r="A48" s="276"/>
      <c r="B48" s="276"/>
      <c r="C48" s="254"/>
      <c r="D48" s="271"/>
      <c r="E48" s="285"/>
      <c r="F48" s="275"/>
      <c r="G48" s="272" t="s">
        <v>34</v>
      </c>
      <c r="H48" s="272"/>
      <c r="I48" s="282"/>
      <c r="J48" s="40"/>
      <c r="K48" s="274"/>
      <c r="L48" s="50"/>
      <c r="M48" s="51"/>
      <c r="N48" s="59"/>
    </row>
    <row r="49" s="12" customFormat="true" ht="75.75" hidden="false" customHeight="true" outlineLevel="0" collapsed="false">
      <c r="A49" s="286" t="s">
        <v>64</v>
      </c>
      <c r="B49" s="286"/>
      <c r="C49" s="287" t="s">
        <v>234</v>
      </c>
      <c r="D49" s="281" t="s">
        <v>28</v>
      </c>
      <c r="E49" s="281"/>
      <c r="F49" s="281" t="s">
        <v>28</v>
      </c>
      <c r="G49" s="254" t="s">
        <v>28</v>
      </c>
      <c r="H49" s="254" t="s">
        <v>28</v>
      </c>
      <c r="I49" s="279" t="s">
        <v>28</v>
      </c>
      <c r="J49" s="29"/>
      <c r="K49" s="259"/>
      <c r="L49" s="31"/>
      <c r="M49" s="32"/>
      <c r="N49" s="63"/>
    </row>
    <row r="50" s="12" customFormat="true" ht="15" hidden="false" customHeight="true" outlineLevel="0" collapsed="false">
      <c r="A50" s="288" t="s">
        <v>62</v>
      </c>
      <c r="B50" s="288"/>
      <c r="C50" s="287" t="s">
        <v>234</v>
      </c>
      <c r="D50" s="271" t="s">
        <v>27</v>
      </c>
      <c r="E50" s="146" t="n">
        <v>1669.6</v>
      </c>
      <c r="F50" s="275"/>
      <c r="G50" s="272" t="s">
        <v>29</v>
      </c>
      <c r="H50" s="272"/>
      <c r="I50" s="273"/>
      <c r="J50" s="40" t="n">
        <f aca="false">J51+J52+J53+J54</f>
        <v>1669.6</v>
      </c>
      <c r="K50" s="274" t="n">
        <f aca="false">K51+K52+K53+K54</f>
        <v>12000</v>
      </c>
      <c r="L50" s="50" t="n">
        <f aca="false">L51+L52+L53+L54</f>
        <v>0</v>
      </c>
      <c r="M50" s="65" t="n">
        <f aca="false">M51+M52+M53+M54</f>
        <v>0</v>
      </c>
      <c r="N50" s="59"/>
    </row>
    <row r="51" s="12" customFormat="true" ht="15" hidden="false" customHeight="true" outlineLevel="0" collapsed="false">
      <c r="A51" s="288"/>
      <c r="B51" s="288"/>
      <c r="C51" s="287"/>
      <c r="D51" s="271"/>
      <c r="E51" s="146" t="n">
        <v>1669.6</v>
      </c>
      <c r="F51" s="275"/>
      <c r="G51" s="272" t="s">
        <v>30</v>
      </c>
      <c r="H51" s="272"/>
      <c r="I51" s="273"/>
      <c r="J51" s="40"/>
      <c r="K51" s="274"/>
      <c r="L51" s="50"/>
      <c r="M51" s="51"/>
      <c r="N51" s="59"/>
    </row>
    <row r="52" s="12" customFormat="true" ht="15.75" hidden="false" customHeight="false" outlineLevel="0" collapsed="false">
      <c r="A52" s="288"/>
      <c r="B52" s="288"/>
      <c r="C52" s="287"/>
      <c r="D52" s="271" t="s">
        <v>31</v>
      </c>
      <c r="E52" s="284"/>
      <c r="F52" s="275"/>
      <c r="G52" s="272" t="s">
        <v>32</v>
      </c>
      <c r="H52" s="272"/>
      <c r="I52" s="273"/>
      <c r="J52" s="40"/>
      <c r="K52" s="274"/>
      <c r="L52" s="50" t="n">
        <v>0</v>
      </c>
      <c r="M52" s="51"/>
      <c r="N52" s="59"/>
    </row>
    <row r="53" s="12" customFormat="true" ht="15" hidden="false" customHeight="true" outlineLevel="0" collapsed="false">
      <c r="A53" s="288"/>
      <c r="B53" s="288"/>
      <c r="C53" s="287"/>
      <c r="D53" s="271" t="s">
        <v>33</v>
      </c>
      <c r="E53" s="146" t="n">
        <v>1669.6</v>
      </c>
      <c r="F53" s="275"/>
      <c r="G53" s="272" t="s">
        <v>33</v>
      </c>
      <c r="H53" s="272"/>
      <c r="I53" s="273"/>
      <c r="J53" s="40" t="n">
        <v>1669.6</v>
      </c>
      <c r="K53" s="274" t="n">
        <v>12000</v>
      </c>
      <c r="L53" s="50" t="n">
        <v>0</v>
      </c>
      <c r="M53" s="51"/>
      <c r="N53" s="59"/>
    </row>
    <row r="54" s="12" customFormat="true" ht="15.75" hidden="false" customHeight="true" outlineLevel="0" collapsed="false">
      <c r="A54" s="288"/>
      <c r="B54" s="288"/>
      <c r="C54" s="287"/>
      <c r="D54" s="271"/>
      <c r="E54" s="146" t="n">
        <v>1669.6</v>
      </c>
      <c r="F54" s="275"/>
      <c r="G54" s="272" t="s">
        <v>34</v>
      </c>
      <c r="H54" s="272"/>
      <c r="I54" s="273"/>
      <c r="J54" s="40"/>
      <c r="K54" s="274"/>
      <c r="L54" s="50"/>
      <c r="M54" s="51"/>
      <c r="N54" s="59"/>
    </row>
    <row r="55" s="12" customFormat="true" ht="91.5" hidden="false" customHeight="true" outlineLevel="0" collapsed="false">
      <c r="A55" s="286" t="s">
        <v>237</v>
      </c>
      <c r="B55" s="286"/>
      <c r="C55" s="287" t="s">
        <v>234</v>
      </c>
      <c r="D55" s="281" t="s">
        <v>28</v>
      </c>
      <c r="E55" s="281" t="s">
        <v>28</v>
      </c>
      <c r="F55" s="281" t="s">
        <v>28</v>
      </c>
      <c r="G55" s="254" t="s">
        <v>28</v>
      </c>
      <c r="H55" s="254" t="s">
        <v>28</v>
      </c>
      <c r="I55" s="279" t="s">
        <v>28</v>
      </c>
      <c r="J55" s="29"/>
      <c r="K55" s="259"/>
      <c r="L55" s="31"/>
      <c r="M55" s="32"/>
      <c r="N55" s="63"/>
    </row>
    <row r="56" s="12" customFormat="true" ht="15" hidden="false" customHeight="true" outlineLevel="0" collapsed="false">
      <c r="A56" s="288" t="s">
        <v>66</v>
      </c>
      <c r="B56" s="288"/>
      <c r="C56" s="287" t="s">
        <v>236</v>
      </c>
      <c r="D56" s="271" t="s">
        <v>27</v>
      </c>
      <c r="E56" s="271"/>
      <c r="F56" s="275"/>
      <c r="G56" s="272" t="s">
        <v>29</v>
      </c>
      <c r="H56" s="272"/>
      <c r="I56" s="273"/>
      <c r="J56" s="40" t="n">
        <f aca="false">J57+J58+J59+J60</f>
        <v>0</v>
      </c>
      <c r="K56" s="274" t="n">
        <f aca="false">K57+K58+K59+K60</f>
        <v>4000</v>
      </c>
      <c r="L56" s="50" t="n">
        <f aca="false">L57+L58+L59+L60</f>
        <v>0</v>
      </c>
      <c r="M56" s="65" t="n">
        <f aca="false">M57+M58+M59+M60</f>
        <v>0</v>
      </c>
      <c r="N56" s="59"/>
    </row>
    <row r="57" s="12" customFormat="true" ht="15" hidden="false" customHeight="true" outlineLevel="0" collapsed="false">
      <c r="A57" s="288"/>
      <c r="B57" s="288"/>
      <c r="C57" s="287"/>
      <c r="D57" s="271"/>
      <c r="E57" s="271"/>
      <c r="F57" s="275"/>
      <c r="G57" s="272" t="s">
        <v>30</v>
      </c>
      <c r="H57" s="272"/>
      <c r="I57" s="273"/>
      <c r="J57" s="40"/>
      <c r="K57" s="274"/>
      <c r="L57" s="50"/>
      <c r="M57" s="51"/>
      <c r="N57" s="59"/>
    </row>
    <row r="58" s="12" customFormat="true" ht="15.75" hidden="false" customHeight="false" outlineLevel="0" collapsed="false">
      <c r="A58" s="288"/>
      <c r="B58" s="288"/>
      <c r="C58" s="287"/>
      <c r="D58" s="271" t="s">
        <v>31</v>
      </c>
      <c r="E58" s="271"/>
      <c r="F58" s="275"/>
      <c r="G58" s="272" t="s">
        <v>32</v>
      </c>
      <c r="H58" s="272"/>
      <c r="I58" s="273"/>
      <c r="J58" s="40"/>
      <c r="K58" s="274"/>
      <c r="L58" s="50" t="n">
        <v>0</v>
      </c>
      <c r="M58" s="51"/>
      <c r="N58" s="59"/>
    </row>
    <row r="59" s="12" customFormat="true" ht="15" hidden="false" customHeight="true" outlineLevel="0" collapsed="false">
      <c r="A59" s="288"/>
      <c r="B59" s="288"/>
      <c r="C59" s="287"/>
      <c r="D59" s="271" t="s">
        <v>33</v>
      </c>
      <c r="E59" s="271"/>
      <c r="F59" s="275"/>
      <c r="G59" s="272" t="s">
        <v>33</v>
      </c>
      <c r="H59" s="272"/>
      <c r="I59" s="273"/>
      <c r="J59" s="40" t="n">
        <v>0</v>
      </c>
      <c r="K59" s="274" t="n">
        <v>4000</v>
      </c>
      <c r="L59" s="50"/>
      <c r="M59" s="51"/>
      <c r="N59" s="59"/>
    </row>
    <row r="60" s="12" customFormat="true" ht="35.25" hidden="false" customHeight="true" outlineLevel="0" collapsed="false">
      <c r="A60" s="288"/>
      <c r="B60" s="288"/>
      <c r="C60" s="287"/>
      <c r="D60" s="271"/>
      <c r="E60" s="271"/>
      <c r="F60" s="275"/>
      <c r="G60" s="272" t="s">
        <v>34</v>
      </c>
      <c r="H60" s="272"/>
      <c r="I60" s="273"/>
      <c r="J60" s="40"/>
      <c r="K60" s="274"/>
      <c r="L60" s="50"/>
      <c r="M60" s="51"/>
      <c r="N60" s="59"/>
    </row>
    <row r="61" s="12" customFormat="true" ht="69" hidden="false" customHeight="true" outlineLevel="0" collapsed="false">
      <c r="A61" s="286" t="s">
        <v>238</v>
      </c>
      <c r="B61" s="286"/>
      <c r="C61" s="287" t="s">
        <v>236</v>
      </c>
      <c r="D61" s="281" t="s">
        <v>28</v>
      </c>
      <c r="E61" s="281"/>
      <c r="F61" s="281" t="s">
        <v>28</v>
      </c>
      <c r="G61" s="254" t="s">
        <v>28</v>
      </c>
      <c r="H61" s="254" t="s">
        <v>28</v>
      </c>
      <c r="I61" s="279" t="s">
        <v>28</v>
      </c>
      <c r="J61" s="29"/>
      <c r="K61" s="259"/>
      <c r="L61" s="31"/>
      <c r="M61" s="32"/>
      <c r="N61" s="63"/>
    </row>
    <row r="62" s="12" customFormat="true" ht="34.5" hidden="false" customHeight="true" outlineLevel="0" collapsed="false">
      <c r="A62" s="289" t="s">
        <v>71</v>
      </c>
      <c r="B62" s="289"/>
      <c r="C62" s="290" t="s">
        <v>72</v>
      </c>
      <c r="D62" s="271" t="s">
        <v>27</v>
      </c>
      <c r="E62" s="271"/>
      <c r="F62" s="275"/>
      <c r="G62" s="272" t="s">
        <v>29</v>
      </c>
      <c r="H62" s="272"/>
      <c r="I62" s="273"/>
      <c r="J62" s="40"/>
      <c r="K62" s="274"/>
      <c r="L62" s="50"/>
      <c r="M62" s="51"/>
      <c r="N62" s="59"/>
    </row>
    <row r="63" s="12" customFormat="true" ht="36" hidden="true" customHeight="true" outlineLevel="0" collapsed="false">
      <c r="A63" s="289"/>
      <c r="B63" s="289"/>
      <c r="C63" s="290"/>
      <c r="D63" s="271"/>
      <c r="E63" s="271"/>
      <c r="F63" s="275"/>
      <c r="G63" s="272" t="s">
        <v>30</v>
      </c>
      <c r="H63" s="272"/>
      <c r="I63" s="273"/>
      <c r="J63" s="40"/>
      <c r="K63" s="274"/>
      <c r="L63" s="50"/>
      <c r="M63" s="51"/>
      <c r="N63" s="59"/>
    </row>
    <row r="64" s="12" customFormat="true" ht="27.75" hidden="false" customHeight="true" outlineLevel="0" collapsed="false">
      <c r="A64" s="289"/>
      <c r="B64" s="289"/>
      <c r="C64" s="290"/>
      <c r="D64" s="271" t="s">
        <v>31</v>
      </c>
      <c r="E64" s="271"/>
      <c r="F64" s="275"/>
      <c r="G64" s="272" t="s">
        <v>32</v>
      </c>
      <c r="H64" s="272"/>
      <c r="I64" s="273"/>
      <c r="J64" s="40"/>
      <c r="K64" s="274"/>
      <c r="L64" s="50"/>
      <c r="M64" s="51"/>
      <c r="N64" s="59"/>
    </row>
    <row r="65" s="12" customFormat="true" ht="23.25" hidden="false" customHeight="true" outlineLevel="0" collapsed="false">
      <c r="A65" s="289"/>
      <c r="B65" s="289"/>
      <c r="C65" s="290"/>
      <c r="D65" s="271" t="s">
        <v>33</v>
      </c>
      <c r="E65" s="271"/>
      <c r="F65" s="275"/>
      <c r="G65" s="272" t="s">
        <v>33</v>
      </c>
      <c r="H65" s="272"/>
      <c r="I65" s="273"/>
      <c r="J65" s="40" t="n">
        <v>0</v>
      </c>
      <c r="K65" s="274"/>
      <c r="L65" s="50" t="n">
        <v>0</v>
      </c>
      <c r="M65" s="51"/>
      <c r="N65" s="59"/>
    </row>
    <row r="66" s="12" customFormat="true" ht="15.75" hidden="false" customHeight="true" outlineLevel="0" collapsed="false">
      <c r="A66" s="289"/>
      <c r="B66" s="289"/>
      <c r="C66" s="290"/>
      <c r="D66" s="271"/>
      <c r="E66" s="271"/>
      <c r="F66" s="275"/>
      <c r="G66" s="272" t="s">
        <v>34</v>
      </c>
      <c r="H66" s="272"/>
      <c r="I66" s="273"/>
      <c r="J66" s="40"/>
      <c r="K66" s="274"/>
      <c r="L66" s="50"/>
      <c r="M66" s="51"/>
      <c r="N66" s="59"/>
    </row>
    <row r="67" s="12" customFormat="true" ht="60.75" hidden="false" customHeight="true" outlineLevel="0" collapsed="false">
      <c r="A67" s="291" t="s">
        <v>73</v>
      </c>
      <c r="B67" s="291"/>
      <c r="C67" s="290" t="s">
        <v>72</v>
      </c>
      <c r="D67" s="290" t="s">
        <v>28</v>
      </c>
      <c r="E67" s="287" t="s">
        <v>28</v>
      </c>
      <c r="F67" s="292" t="s">
        <v>28</v>
      </c>
      <c r="G67" s="292" t="s">
        <v>28</v>
      </c>
      <c r="H67" s="293" t="s">
        <v>28</v>
      </c>
      <c r="I67" s="294" t="s">
        <v>28</v>
      </c>
      <c r="J67" s="29"/>
      <c r="K67" s="259"/>
      <c r="L67" s="31"/>
      <c r="M67" s="32"/>
      <c r="N67" s="63"/>
    </row>
    <row r="68" s="12" customFormat="true" ht="15" hidden="false" customHeight="true" outlineLevel="0" collapsed="false">
      <c r="A68" s="288" t="s">
        <v>75</v>
      </c>
      <c r="B68" s="288"/>
      <c r="C68" s="287" t="s">
        <v>236</v>
      </c>
      <c r="D68" s="271" t="s">
        <v>27</v>
      </c>
      <c r="E68" s="271"/>
      <c r="F68" s="275"/>
      <c r="G68" s="272" t="s">
        <v>29</v>
      </c>
      <c r="H68" s="272"/>
      <c r="I68" s="273"/>
      <c r="J68" s="40" t="n">
        <f aca="false">J69+J70+J71+J72</f>
        <v>0</v>
      </c>
      <c r="K68" s="274" t="n">
        <f aca="false">K69+K70+K71+K72</f>
        <v>2688.3</v>
      </c>
      <c r="L68" s="50" t="n">
        <f aca="false">L69+L70+L71+L72</f>
        <v>0</v>
      </c>
      <c r="M68" s="65" t="n">
        <f aca="false">M69+M70+M71+M72</f>
        <v>0</v>
      </c>
      <c r="N68" s="59"/>
    </row>
    <row r="69" s="12" customFormat="true" ht="15" hidden="false" customHeight="true" outlineLevel="0" collapsed="false">
      <c r="A69" s="288"/>
      <c r="B69" s="288"/>
      <c r="C69" s="287"/>
      <c r="D69" s="271"/>
      <c r="E69" s="271"/>
      <c r="F69" s="275"/>
      <c r="G69" s="272" t="s">
        <v>30</v>
      </c>
      <c r="H69" s="272"/>
      <c r="I69" s="273"/>
      <c r="J69" s="40"/>
      <c r="K69" s="274" t="n">
        <v>0</v>
      </c>
      <c r="L69" s="50"/>
      <c r="M69" s="51"/>
      <c r="N69" s="59"/>
    </row>
    <row r="70" s="12" customFormat="true" ht="15.75" hidden="false" customHeight="false" outlineLevel="0" collapsed="false">
      <c r="A70" s="288"/>
      <c r="B70" s="288"/>
      <c r="C70" s="287"/>
      <c r="D70" s="271" t="s">
        <v>31</v>
      </c>
      <c r="E70" s="271"/>
      <c r="F70" s="275"/>
      <c r="G70" s="272" t="s">
        <v>32</v>
      </c>
      <c r="H70" s="272"/>
      <c r="I70" s="273"/>
      <c r="J70" s="40"/>
      <c r="K70" s="274" t="n">
        <v>558.9</v>
      </c>
      <c r="L70" s="50" t="n">
        <v>0</v>
      </c>
      <c r="M70" s="51"/>
      <c r="N70" s="59"/>
    </row>
    <row r="71" s="12" customFormat="true" ht="15" hidden="false" customHeight="true" outlineLevel="0" collapsed="false">
      <c r="A71" s="288"/>
      <c r="B71" s="288"/>
      <c r="C71" s="287"/>
      <c r="D71" s="271" t="s">
        <v>33</v>
      </c>
      <c r="E71" s="271"/>
      <c r="F71" s="275"/>
      <c r="G71" s="272" t="s">
        <v>33</v>
      </c>
      <c r="H71" s="272"/>
      <c r="I71" s="273"/>
      <c r="J71" s="40" t="n">
        <v>0</v>
      </c>
      <c r="K71" s="274" t="n">
        <f aca="false">600+1500+29.4</f>
        <v>2129.4</v>
      </c>
      <c r="L71" s="50"/>
      <c r="M71" s="51"/>
      <c r="N71" s="59"/>
    </row>
    <row r="72" s="12" customFormat="true" ht="18.75" hidden="false" customHeight="true" outlineLevel="0" collapsed="false">
      <c r="A72" s="288"/>
      <c r="B72" s="288"/>
      <c r="C72" s="287"/>
      <c r="D72" s="271"/>
      <c r="E72" s="271"/>
      <c r="F72" s="275"/>
      <c r="G72" s="272" t="s">
        <v>34</v>
      </c>
      <c r="H72" s="272"/>
      <c r="I72" s="273"/>
      <c r="J72" s="40"/>
      <c r="K72" s="274"/>
      <c r="L72" s="50"/>
      <c r="M72" s="51"/>
      <c r="N72" s="59"/>
      <c r="O72" s="94"/>
      <c r="P72" s="37"/>
    </row>
    <row r="73" s="12" customFormat="true" ht="81.75" hidden="false" customHeight="true" outlineLevel="0" collapsed="false">
      <c r="A73" s="286" t="s">
        <v>239</v>
      </c>
      <c r="B73" s="286"/>
      <c r="C73" s="287" t="s">
        <v>236</v>
      </c>
      <c r="D73" s="281" t="s">
        <v>28</v>
      </c>
      <c r="E73" s="281" t="s">
        <v>28</v>
      </c>
      <c r="F73" s="281" t="s">
        <v>28</v>
      </c>
      <c r="G73" s="254" t="s">
        <v>28</v>
      </c>
      <c r="H73" s="254" t="s">
        <v>28</v>
      </c>
      <c r="I73" s="279" t="s">
        <v>28</v>
      </c>
      <c r="J73" s="29"/>
      <c r="K73" s="259"/>
      <c r="L73" s="31"/>
      <c r="M73" s="32"/>
      <c r="N73" s="63"/>
      <c r="P73" s="37"/>
    </row>
    <row r="74" s="12" customFormat="true" ht="18.75" hidden="false" customHeight="true" outlineLevel="0" collapsed="false">
      <c r="A74" s="269" t="s">
        <v>240</v>
      </c>
      <c r="B74" s="269"/>
      <c r="C74" s="270" t="s">
        <v>216</v>
      </c>
      <c r="D74" s="271" t="s">
        <v>27</v>
      </c>
      <c r="E74" s="146" t="n">
        <f aca="false">E76+E77</f>
        <v>51251.8</v>
      </c>
      <c r="F74" s="275"/>
      <c r="G74" s="272" t="s">
        <v>29</v>
      </c>
      <c r="H74" s="272"/>
      <c r="I74" s="273"/>
      <c r="J74" s="40" t="n">
        <f aca="false">J75+J76+J77+J78</f>
        <v>51251.8</v>
      </c>
      <c r="K74" s="274" t="n">
        <f aca="false">K75+K76+K77+K78</f>
        <v>362937.6</v>
      </c>
      <c r="L74" s="50" t="n">
        <f aca="false">L75+L76+L77+L78</f>
        <v>0</v>
      </c>
      <c r="M74" s="65" t="n">
        <f aca="false">M75+M76+M77+M78</f>
        <v>0</v>
      </c>
      <c r="N74" s="52"/>
      <c r="P74" s="37"/>
    </row>
    <row r="75" s="12" customFormat="true" ht="18.75" hidden="false" customHeight="true" outlineLevel="0" collapsed="false">
      <c r="A75" s="269"/>
      <c r="B75" s="269"/>
      <c r="C75" s="270"/>
      <c r="D75" s="271"/>
      <c r="E75" s="146"/>
      <c r="F75" s="275"/>
      <c r="G75" s="272" t="s">
        <v>30</v>
      </c>
      <c r="H75" s="272"/>
      <c r="I75" s="273"/>
      <c r="J75" s="40" t="n">
        <f aca="false">J80+J86</f>
        <v>0</v>
      </c>
      <c r="K75" s="274" t="n">
        <f aca="false">K80</f>
        <v>0</v>
      </c>
      <c r="L75" s="50" t="n">
        <f aca="false">L80+L86</f>
        <v>0</v>
      </c>
      <c r="M75" s="51"/>
      <c r="N75" s="52"/>
    </row>
    <row r="76" s="12" customFormat="true" ht="18.75" hidden="false" customHeight="true" outlineLevel="0" collapsed="false">
      <c r="A76" s="269"/>
      <c r="B76" s="269"/>
      <c r="C76" s="270"/>
      <c r="D76" s="271" t="s">
        <v>31</v>
      </c>
      <c r="E76" s="295" t="n">
        <v>50491.8</v>
      </c>
      <c r="F76" s="275"/>
      <c r="G76" s="272" t="s">
        <v>32</v>
      </c>
      <c r="H76" s="272"/>
      <c r="I76" s="273"/>
      <c r="J76" s="40" t="n">
        <f aca="false">J81+J87</f>
        <v>50491.8</v>
      </c>
      <c r="K76" s="274" t="n">
        <f aca="false">K81</f>
        <v>339508.2</v>
      </c>
      <c r="L76" s="50"/>
      <c r="M76" s="51"/>
      <c r="N76" s="52"/>
    </row>
    <row r="77" s="12" customFormat="true" ht="15.75" hidden="false" customHeight="true" outlineLevel="0" collapsed="false">
      <c r="A77" s="269"/>
      <c r="B77" s="269"/>
      <c r="C77" s="270"/>
      <c r="D77" s="271" t="s">
        <v>33</v>
      </c>
      <c r="E77" s="285" t="n">
        <v>760</v>
      </c>
      <c r="F77" s="275"/>
      <c r="G77" s="272" t="s">
        <v>33</v>
      </c>
      <c r="H77" s="272"/>
      <c r="I77" s="273"/>
      <c r="J77" s="40" t="n">
        <f aca="false">J82+J88</f>
        <v>760</v>
      </c>
      <c r="K77" s="274" t="n">
        <f aca="false">K82+K88</f>
        <v>23429.4</v>
      </c>
      <c r="L77" s="50" t="n">
        <f aca="false">L82+L88</f>
        <v>0</v>
      </c>
      <c r="M77" s="51"/>
      <c r="N77" s="52"/>
    </row>
    <row r="78" s="12" customFormat="true" ht="15.75" hidden="false" customHeight="false" outlineLevel="0" collapsed="false">
      <c r="A78" s="269"/>
      <c r="B78" s="269"/>
      <c r="C78" s="270"/>
      <c r="D78" s="271"/>
      <c r="E78" s="285" t="n">
        <v>50491.8</v>
      </c>
      <c r="F78" s="275"/>
      <c r="G78" s="272" t="s">
        <v>34</v>
      </c>
      <c r="H78" s="272"/>
      <c r="I78" s="273"/>
      <c r="J78" s="40" t="n">
        <f aca="false">J83+J89</f>
        <v>0</v>
      </c>
      <c r="K78" s="274"/>
      <c r="L78" s="50" t="n">
        <f aca="false">L83+L89</f>
        <v>0</v>
      </c>
      <c r="M78" s="51"/>
      <c r="N78" s="52"/>
    </row>
    <row r="79" s="12" customFormat="true" ht="15" hidden="false" customHeight="true" outlineLevel="0" collapsed="false">
      <c r="A79" s="288" t="s">
        <v>241</v>
      </c>
      <c r="B79" s="288"/>
      <c r="C79" s="287" t="s">
        <v>242</v>
      </c>
      <c r="D79" s="271" t="s">
        <v>27</v>
      </c>
      <c r="E79" s="296" t="n">
        <v>51251.8</v>
      </c>
      <c r="F79" s="275"/>
      <c r="G79" s="272" t="s">
        <v>29</v>
      </c>
      <c r="H79" s="272"/>
      <c r="I79" s="273"/>
      <c r="J79" s="40" t="n">
        <f aca="false">J80+J81+J82+J83</f>
        <v>51251.8</v>
      </c>
      <c r="K79" s="274" t="n">
        <f aca="false">K80+K81+K82+K83</f>
        <v>342937.6</v>
      </c>
      <c r="L79" s="50" t="n">
        <f aca="false">L80+L81+L82+L83</f>
        <v>0</v>
      </c>
      <c r="M79" s="51" t="n">
        <f aca="false">M80+M81+M82+M83</f>
        <v>0</v>
      </c>
      <c r="N79" s="59"/>
    </row>
    <row r="80" s="12" customFormat="true" ht="15" hidden="false" customHeight="true" outlineLevel="0" collapsed="false">
      <c r="A80" s="288"/>
      <c r="B80" s="288"/>
      <c r="C80" s="287"/>
      <c r="D80" s="271"/>
      <c r="E80" s="296"/>
      <c r="F80" s="275"/>
      <c r="G80" s="272" t="s">
        <v>30</v>
      </c>
      <c r="H80" s="272"/>
      <c r="I80" s="273"/>
      <c r="J80" s="40" t="n">
        <v>0</v>
      </c>
      <c r="K80" s="274" t="n">
        <v>0</v>
      </c>
      <c r="L80" s="50" t="n">
        <v>0</v>
      </c>
      <c r="M80" s="51"/>
      <c r="N80" s="59"/>
    </row>
    <row r="81" s="12" customFormat="true" ht="15.75" hidden="false" customHeight="false" outlineLevel="0" collapsed="false">
      <c r="A81" s="288"/>
      <c r="B81" s="288"/>
      <c r="C81" s="287"/>
      <c r="D81" s="271" t="s">
        <v>31</v>
      </c>
      <c r="E81" s="146" t="n">
        <v>50491.8</v>
      </c>
      <c r="F81" s="275"/>
      <c r="G81" s="272" t="s">
        <v>32</v>
      </c>
      <c r="H81" s="272"/>
      <c r="I81" s="273"/>
      <c r="J81" s="40" t="n">
        <v>50491.8</v>
      </c>
      <c r="K81" s="274" t="n">
        <v>339508.2</v>
      </c>
      <c r="L81" s="50"/>
      <c r="M81" s="51"/>
      <c r="N81" s="59"/>
    </row>
    <row r="82" s="12" customFormat="true" ht="15" hidden="false" customHeight="true" outlineLevel="0" collapsed="false">
      <c r="A82" s="288"/>
      <c r="B82" s="288"/>
      <c r="C82" s="287"/>
      <c r="D82" s="271" t="s">
        <v>33</v>
      </c>
      <c r="E82" s="146" t="n">
        <f aca="false">510+250</f>
        <v>760</v>
      </c>
      <c r="F82" s="275"/>
      <c r="G82" s="272" t="s">
        <v>33</v>
      </c>
      <c r="H82" s="272"/>
      <c r="I82" s="273"/>
      <c r="J82" s="40" t="n">
        <f aca="false">510+250</f>
        <v>760</v>
      </c>
      <c r="K82" s="274" t="n">
        <v>3429.4</v>
      </c>
      <c r="L82" s="50" t="n">
        <v>0</v>
      </c>
      <c r="M82" s="51"/>
      <c r="N82" s="59"/>
    </row>
    <row r="83" s="12" customFormat="true" ht="15.75" hidden="false" customHeight="true" outlineLevel="0" collapsed="false">
      <c r="A83" s="288"/>
      <c r="B83" s="288"/>
      <c r="C83" s="287"/>
      <c r="D83" s="271"/>
      <c r="E83" s="146" t="n">
        <v>50491.8</v>
      </c>
      <c r="F83" s="275"/>
      <c r="G83" s="272" t="s">
        <v>34</v>
      </c>
      <c r="H83" s="272"/>
      <c r="I83" s="273"/>
      <c r="J83" s="40"/>
      <c r="K83" s="274"/>
      <c r="L83" s="50"/>
      <c r="M83" s="51"/>
      <c r="N83" s="59"/>
    </row>
    <row r="84" s="12" customFormat="true" ht="81" hidden="false" customHeight="true" outlineLevel="0" collapsed="false">
      <c r="A84" s="286" t="s">
        <v>243</v>
      </c>
      <c r="B84" s="286"/>
      <c r="C84" s="287" t="s">
        <v>244</v>
      </c>
      <c r="D84" s="281" t="s">
        <v>28</v>
      </c>
      <c r="E84" s="281" t="s">
        <v>28</v>
      </c>
      <c r="F84" s="281" t="s">
        <v>28</v>
      </c>
      <c r="G84" s="254" t="s">
        <v>28</v>
      </c>
      <c r="H84" s="254" t="s">
        <v>28</v>
      </c>
      <c r="I84" s="279" t="s">
        <v>28</v>
      </c>
      <c r="J84" s="29"/>
      <c r="K84" s="259"/>
      <c r="L84" s="31"/>
      <c r="M84" s="32"/>
      <c r="N84" s="63"/>
    </row>
    <row r="85" s="12" customFormat="true" ht="15" hidden="false" customHeight="true" outlineLevel="0" collapsed="false">
      <c r="A85" s="288" t="s">
        <v>245</v>
      </c>
      <c r="B85" s="288"/>
      <c r="C85" s="287" t="s">
        <v>244</v>
      </c>
      <c r="D85" s="271" t="s">
        <v>27</v>
      </c>
      <c r="E85" s="271"/>
      <c r="F85" s="275"/>
      <c r="G85" s="272" t="s">
        <v>29</v>
      </c>
      <c r="H85" s="272"/>
      <c r="I85" s="273"/>
      <c r="J85" s="40" t="n">
        <f aca="false">J88</f>
        <v>0</v>
      </c>
      <c r="K85" s="274" t="n">
        <f aca="false">K88</f>
        <v>20000</v>
      </c>
      <c r="L85" s="50" t="n">
        <f aca="false">L87+L88</f>
        <v>0</v>
      </c>
      <c r="M85" s="51"/>
      <c r="N85" s="59"/>
    </row>
    <row r="86" s="12" customFormat="true" ht="15" hidden="false" customHeight="true" outlineLevel="0" collapsed="false">
      <c r="A86" s="288"/>
      <c r="B86" s="288"/>
      <c r="C86" s="287"/>
      <c r="D86" s="271"/>
      <c r="E86" s="271"/>
      <c r="F86" s="275"/>
      <c r="G86" s="272" t="s">
        <v>30</v>
      </c>
      <c r="H86" s="272"/>
      <c r="I86" s="273"/>
      <c r="J86" s="40"/>
      <c r="K86" s="274"/>
      <c r="L86" s="50"/>
      <c r="M86" s="51"/>
      <c r="N86" s="59"/>
    </row>
    <row r="87" s="124" customFormat="true" ht="15.75" hidden="false" customHeight="false" outlineLevel="0" collapsed="false">
      <c r="A87" s="288"/>
      <c r="B87" s="288"/>
      <c r="C87" s="287"/>
      <c r="D87" s="271" t="s">
        <v>31</v>
      </c>
      <c r="E87" s="271"/>
      <c r="F87" s="275"/>
      <c r="G87" s="272" t="s">
        <v>32</v>
      </c>
      <c r="H87" s="272"/>
      <c r="I87" s="273"/>
      <c r="J87" s="40"/>
      <c r="K87" s="274"/>
      <c r="L87" s="50"/>
      <c r="M87" s="51"/>
      <c r="N87" s="59"/>
      <c r="O87" s="12"/>
      <c r="P87" s="12"/>
      <c r="Q87" s="12"/>
      <c r="R87" s="12"/>
      <c r="S87" s="12"/>
      <c r="T87" s="12"/>
      <c r="U87" s="12"/>
      <c r="V87" s="12"/>
      <c r="W87" s="12"/>
      <c r="X87" s="12"/>
      <c r="Y87" s="12"/>
      <c r="Z87" s="12"/>
      <c r="AA87" s="12"/>
    </row>
    <row r="88" s="124" customFormat="true" ht="15" hidden="false" customHeight="true" outlineLevel="0" collapsed="false">
      <c r="A88" s="288"/>
      <c r="B88" s="288"/>
      <c r="C88" s="287"/>
      <c r="D88" s="271" t="s">
        <v>33</v>
      </c>
      <c r="E88" s="271"/>
      <c r="F88" s="275"/>
      <c r="G88" s="272" t="s">
        <v>33</v>
      </c>
      <c r="H88" s="272"/>
      <c r="I88" s="273"/>
      <c r="J88" s="40" t="n">
        <v>0</v>
      </c>
      <c r="K88" s="274" t="n">
        <v>20000</v>
      </c>
      <c r="L88" s="50" t="n">
        <v>0</v>
      </c>
      <c r="M88" s="51"/>
      <c r="N88" s="59"/>
      <c r="O88" s="12"/>
      <c r="P88" s="12"/>
      <c r="Q88" s="12"/>
      <c r="R88" s="12"/>
      <c r="S88" s="12"/>
      <c r="T88" s="12"/>
      <c r="U88" s="12"/>
      <c r="V88" s="12"/>
      <c r="W88" s="12"/>
      <c r="X88" s="12"/>
      <c r="Y88" s="12"/>
      <c r="Z88" s="12"/>
      <c r="AA88" s="12"/>
    </row>
    <row r="89" s="124" customFormat="true" ht="15.75" hidden="false" customHeight="true" outlineLevel="0" collapsed="false">
      <c r="A89" s="288"/>
      <c r="B89" s="288"/>
      <c r="C89" s="287"/>
      <c r="D89" s="271"/>
      <c r="E89" s="271"/>
      <c r="F89" s="275"/>
      <c r="G89" s="272" t="s">
        <v>34</v>
      </c>
      <c r="H89" s="272"/>
      <c r="I89" s="273"/>
      <c r="J89" s="40"/>
      <c r="K89" s="274"/>
      <c r="L89" s="50"/>
      <c r="M89" s="51"/>
      <c r="N89" s="59"/>
      <c r="O89" s="94"/>
      <c r="P89" s="37"/>
      <c r="Q89" s="12"/>
      <c r="R89" s="12"/>
      <c r="S89" s="12"/>
      <c r="T89" s="12"/>
      <c r="U89" s="12"/>
      <c r="V89" s="12"/>
      <c r="W89" s="12"/>
      <c r="X89" s="12"/>
      <c r="Y89" s="12"/>
      <c r="Z89" s="12"/>
      <c r="AA89" s="12"/>
    </row>
    <row r="90" s="124" customFormat="true" ht="99" hidden="false" customHeight="true" outlineLevel="0" collapsed="false">
      <c r="A90" s="286" t="s">
        <v>246</v>
      </c>
      <c r="B90" s="286"/>
      <c r="C90" s="287" t="s">
        <v>244</v>
      </c>
      <c r="D90" s="281" t="s">
        <v>28</v>
      </c>
      <c r="E90" s="281" t="s">
        <v>28</v>
      </c>
      <c r="F90" s="281" t="s">
        <v>28</v>
      </c>
      <c r="G90" s="254" t="s">
        <v>28</v>
      </c>
      <c r="H90" s="254" t="s">
        <v>28</v>
      </c>
      <c r="I90" s="279" t="s">
        <v>28</v>
      </c>
      <c r="J90" s="29"/>
      <c r="K90" s="259"/>
      <c r="L90" s="31"/>
      <c r="M90" s="32"/>
      <c r="N90" s="63"/>
      <c r="O90" s="12"/>
      <c r="P90" s="37"/>
      <c r="Q90" s="12"/>
      <c r="R90" s="12"/>
      <c r="S90" s="12"/>
      <c r="T90" s="12"/>
      <c r="U90" s="12"/>
      <c r="V90" s="12"/>
      <c r="W90" s="12"/>
      <c r="X90" s="12"/>
      <c r="Y90" s="12"/>
      <c r="Z90" s="12"/>
      <c r="AA90" s="12"/>
    </row>
    <row r="91" s="124" customFormat="true" ht="15" hidden="false" customHeight="true" outlineLevel="0" collapsed="false">
      <c r="A91" s="269" t="s">
        <v>93</v>
      </c>
      <c r="B91" s="269"/>
      <c r="C91" s="270" t="s">
        <v>247</v>
      </c>
      <c r="D91" s="271" t="s">
        <v>27</v>
      </c>
      <c r="E91" s="297"/>
      <c r="F91" s="275"/>
      <c r="G91" s="272" t="s">
        <v>29</v>
      </c>
      <c r="H91" s="272"/>
      <c r="I91" s="273"/>
      <c r="J91" s="106" t="n">
        <f aca="false">J92+J93+J94+J95</f>
        <v>0</v>
      </c>
      <c r="K91" s="298" t="n">
        <f aca="false">K92+K93+K94+K95</f>
        <v>9157.6</v>
      </c>
      <c r="L91" s="107" t="n">
        <f aca="false">L92+L93+L94+L95</f>
        <v>0</v>
      </c>
      <c r="M91" s="108" t="n">
        <f aca="false">M92+M93+M94+M95</f>
        <v>0</v>
      </c>
      <c r="N91" s="52"/>
      <c r="O91" s="12"/>
      <c r="P91" s="37"/>
      <c r="Q91" s="12"/>
      <c r="R91" s="12"/>
      <c r="S91" s="12"/>
      <c r="T91" s="12"/>
      <c r="U91" s="12"/>
      <c r="V91" s="12"/>
      <c r="W91" s="12"/>
      <c r="X91" s="12"/>
      <c r="Y91" s="12"/>
      <c r="Z91" s="12"/>
      <c r="AA91" s="12"/>
    </row>
    <row r="92" s="124" customFormat="true" ht="15" hidden="false" customHeight="true" outlineLevel="0" collapsed="false">
      <c r="A92" s="269"/>
      <c r="B92" s="269"/>
      <c r="C92" s="270"/>
      <c r="D92" s="271"/>
      <c r="E92" s="297"/>
      <c r="F92" s="275"/>
      <c r="G92" s="272" t="s">
        <v>30</v>
      </c>
      <c r="H92" s="272"/>
      <c r="I92" s="273"/>
      <c r="J92" s="29" t="n">
        <v>0</v>
      </c>
      <c r="K92" s="274"/>
      <c r="L92" s="50" t="n">
        <v>0</v>
      </c>
      <c r="M92" s="51"/>
      <c r="N92" s="52"/>
      <c r="O92" s="12"/>
      <c r="P92" s="12"/>
      <c r="Q92" s="12"/>
      <c r="R92" s="12"/>
      <c r="S92" s="12"/>
      <c r="T92" s="12"/>
      <c r="U92" s="12"/>
      <c r="V92" s="12"/>
      <c r="W92" s="12"/>
      <c r="X92" s="12"/>
      <c r="Y92" s="12"/>
      <c r="Z92" s="12"/>
      <c r="AA92" s="12"/>
    </row>
    <row r="93" s="124" customFormat="true" ht="15.75" hidden="false" customHeight="false" outlineLevel="0" collapsed="false">
      <c r="A93" s="269"/>
      <c r="B93" s="269"/>
      <c r="C93" s="270"/>
      <c r="D93" s="271" t="s">
        <v>31</v>
      </c>
      <c r="E93" s="297"/>
      <c r="F93" s="275"/>
      <c r="G93" s="272" t="s">
        <v>32</v>
      </c>
      <c r="H93" s="272"/>
      <c r="I93" s="273"/>
      <c r="J93" s="29" t="n">
        <v>0</v>
      </c>
      <c r="K93" s="274"/>
      <c r="L93" s="50" t="n">
        <v>0</v>
      </c>
      <c r="M93" s="51"/>
      <c r="N93" s="52"/>
      <c r="O93" s="12"/>
      <c r="P93" s="12"/>
      <c r="Q93" s="12"/>
      <c r="R93" s="12"/>
      <c r="S93" s="12"/>
      <c r="T93" s="12"/>
      <c r="U93" s="12"/>
      <c r="V93" s="12"/>
      <c r="W93" s="12"/>
      <c r="X93" s="12"/>
      <c r="Y93" s="12"/>
      <c r="Z93" s="12"/>
      <c r="AA93" s="12"/>
    </row>
    <row r="94" s="124" customFormat="true" ht="15.75" hidden="false" customHeight="true" outlineLevel="0" collapsed="false">
      <c r="A94" s="269"/>
      <c r="B94" s="269"/>
      <c r="C94" s="270"/>
      <c r="D94" s="271" t="s">
        <v>33</v>
      </c>
      <c r="E94" s="299"/>
      <c r="F94" s="275"/>
      <c r="G94" s="272" t="s">
        <v>33</v>
      </c>
      <c r="H94" s="272"/>
      <c r="I94" s="273"/>
      <c r="J94" s="29" t="n">
        <v>0</v>
      </c>
      <c r="K94" s="274" t="n">
        <f aca="false">K99</f>
        <v>9157.6</v>
      </c>
      <c r="L94" s="50" t="n">
        <v>0</v>
      </c>
      <c r="M94" s="51"/>
      <c r="N94" s="52"/>
      <c r="O94" s="12"/>
      <c r="P94" s="12"/>
      <c r="Q94" s="12"/>
      <c r="R94" s="12"/>
      <c r="S94" s="12"/>
      <c r="T94" s="12"/>
      <c r="U94" s="12"/>
      <c r="V94" s="12"/>
      <c r="W94" s="12"/>
      <c r="X94" s="12"/>
      <c r="Y94" s="12"/>
      <c r="Z94" s="12"/>
      <c r="AA94" s="12"/>
    </row>
    <row r="95" s="124" customFormat="true" ht="15.75" hidden="false" customHeight="false" outlineLevel="0" collapsed="false">
      <c r="A95" s="269"/>
      <c r="B95" s="269"/>
      <c r="C95" s="270"/>
      <c r="D95" s="271"/>
      <c r="E95" s="299"/>
      <c r="F95" s="275"/>
      <c r="G95" s="272" t="s">
        <v>34</v>
      </c>
      <c r="H95" s="272"/>
      <c r="I95" s="273"/>
      <c r="J95" s="29" t="n">
        <f aca="false">J106</f>
        <v>0</v>
      </c>
      <c r="K95" s="274"/>
      <c r="L95" s="50" t="n">
        <v>0</v>
      </c>
      <c r="M95" s="51"/>
      <c r="N95" s="52"/>
      <c r="O95" s="12"/>
      <c r="P95" s="12"/>
      <c r="Q95" s="12"/>
      <c r="R95" s="12"/>
      <c r="S95" s="12"/>
      <c r="T95" s="12"/>
      <c r="U95" s="12"/>
      <c r="V95" s="12"/>
      <c r="W95" s="12"/>
      <c r="X95" s="12"/>
      <c r="Y95" s="12"/>
      <c r="Z95" s="12"/>
      <c r="AA95" s="12"/>
    </row>
    <row r="96" s="124" customFormat="true" ht="15" hidden="false" customHeight="true" outlineLevel="0" collapsed="false">
      <c r="A96" s="288" t="s">
        <v>96</v>
      </c>
      <c r="B96" s="288"/>
      <c r="C96" s="287" t="s">
        <v>236</v>
      </c>
      <c r="D96" s="271" t="s">
        <v>27</v>
      </c>
      <c r="E96" s="300"/>
      <c r="F96" s="275"/>
      <c r="G96" s="272" t="s">
        <v>29</v>
      </c>
      <c r="H96" s="272"/>
      <c r="I96" s="273"/>
      <c r="J96" s="106" t="n">
        <f aca="false">J97+J98+J99+J100</f>
        <v>0</v>
      </c>
      <c r="K96" s="298" t="n">
        <f aca="false">K97+K98+K99+K100</f>
        <v>9157.6</v>
      </c>
      <c r="L96" s="107" t="n">
        <f aca="false">L97+L98+L99+L100</f>
        <v>0</v>
      </c>
      <c r="M96" s="108" t="n">
        <f aca="false">M97+M98+M99+M100</f>
        <v>0</v>
      </c>
      <c r="N96" s="59"/>
      <c r="O96" s="12"/>
      <c r="P96" s="12"/>
      <c r="Q96" s="12"/>
      <c r="R96" s="12"/>
      <c r="S96" s="12"/>
      <c r="T96" s="12"/>
      <c r="U96" s="12"/>
      <c r="V96" s="12"/>
      <c r="W96" s="12"/>
      <c r="X96" s="12"/>
      <c r="Y96" s="12"/>
      <c r="Z96" s="12"/>
      <c r="AA96" s="12"/>
    </row>
    <row r="97" s="124" customFormat="true" ht="15" hidden="false" customHeight="true" outlineLevel="0" collapsed="false">
      <c r="A97" s="288"/>
      <c r="B97" s="288"/>
      <c r="C97" s="287"/>
      <c r="D97" s="271"/>
      <c r="E97" s="300"/>
      <c r="F97" s="275"/>
      <c r="G97" s="272" t="s">
        <v>30</v>
      </c>
      <c r="H97" s="272"/>
      <c r="I97" s="273"/>
      <c r="J97" s="40"/>
      <c r="K97" s="274"/>
      <c r="L97" s="50"/>
      <c r="M97" s="51"/>
      <c r="N97" s="59"/>
      <c r="O97" s="12"/>
      <c r="P97" s="12"/>
      <c r="Q97" s="12"/>
      <c r="R97" s="12"/>
      <c r="S97" s="12"/>
      <c r="T97" s="12"/>
      <c r="U97" s="12"/>
      <c r="V97" s="12"/>
      <c r="W97" s="12"/>
      <c r="X97" s="12"/>
      <c r="Y97" s="12"/>
      <c r="Z97" s="12"/>
      <c r="AA97" s="12"/>
    </row>
    <row r="98" s="124" customFormat="true" ht="15.75" hidden="false" customHeight="false" outlineLevel="0" collapsed="false">
      <c r="A98" s="288"/>
      <c r="B98" s="288"/>
      <c r="C98" s="287"/>
      <c r="D98" s="271" t="s">
        <v>31</v>
      </c>
      <c r="E98" s="271"/>
      <c r="F98" s="275"/>
      <c r="G98" s="272" t="s">
        <v>32</v>
      </c>
      <c r="H98" s="272"/>
      <c r="I98" s="273"/>
      <c r="J98" s="40"/>
      <c r="K98" s="274"/>
      <c r="L98" s="50" t="n">
        <v>0</v>
      </c>
      <c r="M98" s="51"/>
      <c r="N98" s="59"/>
      <c r="O98" s="12"/>
      <c r="P98" s="12"/>
      <c r="Q98" s="12"/>
      <c r="R98" s="12"/>
      <c r="S98" s="12"/>
      <c r="T98" s="12"/>
      <c r="U98" s="12"/>
      <c r="V98" s="12"/>
      <c r="W98" s="12"/>
      <c r="X98" s="12"/>
      <c r="Y98" s="12"/>
      <c r="Z98" s="12"/>
      <c r="AA98" s="12"/>
    </row>
    <row r="99" s="124" customFormat="true" ht="15" hidden="false" customHeight="true" outlineLevel="0" collapsed="false">
      <c r="A99" s="288"/>
      <c r="B99" s="288"/>
      <c r="C99" s="287"/>
      <c r="D99" s="271" t="s">
        <v>33</v>
      </c>
      <c r="E99" s="271"/>
      <c r="F99" s="275"/>
      <c r="G99" s="272" t="s">
        <v>33</v>
      </c>
      <c r="H99" s="272"/>
      <c r="I99" s="273"/>
      <c r="J99" s="40" t="n">
        <v>0</v>
      </c>
      <c r="K99" s="274" t="n">
        <v>9157.6</v>
      </c>
      <c r="L99" s="50" t="n">
        <v>0</v>
      </c>
      <c r="M99" s="51"/>
      <c r="N99" s="59"/>
      <c r="O99" s="12"/>
      <c r="P99" s="12"/>
      <c r="Q99" s="12"/>
      <c r="R99" s="12"/>
      <c r="S99" s="12"/>
      <c r="T99" s="12"/>
      <c r="U99" s="12"/>
      <c r="V99" s="12"/>
      <c r="W99" s="12"/>
      <c r="X99" s="12"/>
      <c r="Y99" s="12"/>
      <c r="Z99" s="12"/>
      <c r="AA99" s="12"/>
    </row>
    <row r="100" s="124" customFormat="true" ht="15.75" hidden="false" customHeight="true" outlineLevel="0" collapsed="false">
      <c r="A100" s="288"/>
      <c r="B100" s="288"/>
      <c r="C100" s="287"/>
      <c r="D100" s="271"/>
      <c r="E100" s="271"/>
      <c r="F100" s="275"/>
      <c r="G100" s="272" t="s">
        <v>34</v>
      </c>
      <c r="H100" s="272"/>
      <c r="I100" s="273"/>
      <c r="J100" s="40"/>
      <c r="K100" s="274"/>
      <c r="L100" s="50"/>
      <c r="M100" s="51"/>
      <c r="N100" s="59"/>
      <c r="O100" s="12"/>
      <c r="P100" s="12"/>
      <c r="Q100" s="12"/>
      <c r="R100" s="12"/>
      <c r="S100" s="12"/>
      <c r="T100" s="12"/>
      <c r="U100" s="12"/>
      <c r="V100" s="12"/>
      <c r="W100" s="12"/>
      <c r="X100" s="12"/>
      <c r="Y100" s="12"/>
      <c r="Z100" s="12"/>
      <c r="AA100" s="12"/>
    </row>
    <row r="101" s="124" customFormat="true" ht="78.75" hidden="false" customHeight="false" outlineLevel="0" collapsed="false">
      <c r="A101" s="286" t="s">
        <v>248</v>
      </c>
      <c r="B101" s="286"/>
      <c r="C101" s="287" t="s">
        <v>236</v>
      </c>
      <c r="D101" s="281" t="s">
        <v>28</v>
      </c>
      <c r="E101" s="281" t="s">
        <v>28</v>
      </c>
      <c r="F101" s="281" t="s">
        <v>28</v>
      </c>
      <c r="G101" s="254" t="s">
        <v>28</v>
      </c>
      <c r="H101" s="254" t="s">
        <v>28</v>
      </c>
      <c r="I101" s="279" t="s">
        <v>28</v>
      </c>
      <c r="J101" s="29"/>
      <c r="K101" s="259"/>
      <c r="L101" s="31"/>
      <c r="M101" s="32"/>
      <c r="N101" s="63"/>
      <c r="O101" s="12"/>
      <c r="P101" s="12"/>
      <c r="Q101" s="12"/>
      <c r="R101" s="12"/>
      <c r="S101" s="12"/>
      <c r="T101" s="12"/>
      <c r="U101" s="12"/>
      <c r="V101" s="12"/>
      <c r="W101" s="12"/>
      <c r="X101" s="12"/>
      <c r="Y101" s="12"/>
      <c r="Z101" s="12"/>
      <c r="AA101" s="12"/>
    </row>
    <row r="102" s="124" customFormat="true" ht="15" hidden="false" customHeight="true" outlineLevel="0" collapsed="false">
      <c r="A102" s="269" t="s">
        <v>101</v>
      </c>
      <c r="B102" s="269"/>
      <c r="C102" s="270" t="s">
        <v>249</v>
      </c>
      <c r="D102" s="271" t="s">
        <v>27</v>
      </c>
      <c r="E102" s="301"/>
      <c r="F102" s="275"/>
      <c r="G102" s="272" t="s">
        <v>29</v>
      </c>
      <c r="H102" s="272"/>
      <c r="I102" s="273"/>
      <c r="J102" s="106" t="n">
        <f aca="false">J103+J104+J105+J106</f>
        <v>0</v>
      </c>
      <c r="K102" s="298" t="n">
        <f aca="false">K103+K104+K105+K106</f>
        <v>9866.7</v>
      </c>
      <c r="L102" s="107" t="n">
        <f aca="false">L103+L104+L105+L106</f>
        <v>0</v>
      </c>
      <c r="M102" s="108" t="n">
        <f aca="false">M103+M104+M105+M106</f>
        <v>107370</v>
      </c>
      <c r="N102" s="52"/>
      <c r="O102" s="12"/>
      <c r="P102" s="12"/>
      <c r="Q102" s="12"/>
      <c r="R102" s="12"/>
      <c r="S102" s="12"/>
      <c r="T102" s="12"/>
      <c r="U102" s="12"/>
      <c r="V102" s="12"/>
      <c r="W102" s="12"/>
      <c r="X102" s="12"/>
      <c r="Y102" s="12"/>
      <c r="Z102" s="12"/>
      <c r="AA102" s="12"/>
    </row>
    <row r="103" s="124" customFormat="true" ht="17.25" hidden="false" customHeight="true" outlineLevel="0" collapsed="false">
      <c r="A103" s="269"/>
      <c r="B103" s="269"/>
      <c r="C103" s="270"/>
      <c r="D103" s="271"/>
      <c r="E103" s="301"/>
      <c r="F103" s="275"/>
      <c r="G103" s="272" t="s">
        <v>30</v>
      </c>
      <c r="H103" s="272"/>
      <c r="I103" s="273"/>
      <c r="J103" s="40"/>
      <c r="K103" s="274"/>
      <c r="L103" s="50"/>
      <c r="M103" s="51"/>
      <c r="N103" s="52"/>
      <c r="O103" s="12"/>
      <c r="P103" s="12"/>
      <c r="Q103" s="12"/>
      <c r="R103" s="12"/>
      <c r="S103" s="12"/>
      <c r="T103" s="12"/>
      <c r="U103" s="12"/>
      <c r="V103" s="12"/>
      <c r="W103" s="12"/>
      <c r="X103" s="12"/>
      <c r="Y103" s="12"/>
      <c r="Z103" s="12"/>
      <c r="AA103" s="12"/>
    </row>
    <row r="104" s="124" customFormat="true" ht="15.75" hidden="false" customHeight="false" outlineLevel="0" collapsed="false">
      <c r="A104" s="269"/>
      <c r="B104" s="269"/>
      <c r="C104" s="270"/>
      <c r="D104" s="271" t="s">
        <v>31</v>
      </c>
      <c r="E104" s="301"/>
      <c r="F104" s="275"/>
      <c r="G104" s="272" t="s">
        <v>32</v>
      </c>
      <c r="H104" s="272"/>
      <c r="I104" s="273"/>
      <c r="J104" s="40"/>
      <c r="K104" s="274"/>
      <c r="L104" s="50"/>
      <c r="M104" s="51" t="n">
        <v>0</v>
      </c>
      <c r="N104" s="52"/>
      <c r="O104" s="12"/>
      <c r="P104" s="12"/>
      <c r="Q104" s="12"/>
      <c r="R104" s="12"/>
      <c r="S104" s="12"/>
      <c r="T104" s="12"/>
      <c r="U104" s="12"/>
      <c r="V104" s="12"/>
      <c r="W104" s="12"/>
      <c r="X104" s="12"/>
      <c r="Y104" s="12"/>
      <c r="Z104" s="12"/>
      <c r="AA104" s="12"/>
    </row>
    <row r="105" s="124" customFormat="true" ht="15.75" hidden="false" customHeight="true" outlineLevel="0" collapsed="false">
      <c r="A105" s="269"/>
      <c r="B105" s="269"/>
      <c r="C105" s="270"/>
      <c r="D105" s="271" t="s">
        <v>33</v>
      </c>
      <c r="E105" s="302"/>
      <c r="F105" s="275"/>
      <c r="G105" s="272" t="s">
        <v>33</v>
      </c>
      <c r="H105" s="272"/>
      <c r="I105" s="273"/>
      <c r="J105" s="303" t="n">
        <f aca="false">J110+J116+J122+J132+J138+J144+J150+J156</f>
        <v>0</v>
      </c>
      <c r="K105" s="274" t="n">
        <f aca="false">K110+K116+K122+K132+K138+K144+K150+K156+K162</f>
        <v>9866.7</v>
      </c>
      <c r="L105" s="50" t="n">
        <f aca="false">L110+L116+L122+L132+L138+L144+L150+L156</f>
        <v>0</v>
      </c>
      <c r="M105" s="51" t="n">
        <f aca="false">M110+M116+M122+M132+M138+M144+M150+M156</f>
        <v>107370</v>
      </c>
      <c r="N105" s="52"/>
    </row>
    <row r="106" s="124" customFormat="true" ht="15.75" hidden="false" customHeight="false" outlineLevel="0" collapsed="false">
      <c r="A106" s="269"/>
      <c r="B106" s="269"/>
      <c r="C106" s="270"/>
      <c r="D106" s="271"/>
      <c r="E106" s="302"/>
      <c r="F106" s="275"/>
      <c r="G106" s="272" t="s">
        <v>34</v>
      </c>
      <c r="H106" s="272"/>
      <c r="I106" s="273"/>
      <c r="J106" s="40"/>
      <c r="K106" s="274"/>
      <c r="L106" s="50"/>
      <c r="M106" s="51"/>
      <c r="N106" s="52"/>
    </row>
    <row r="107" s="124" customFormat="true" ht="15" hidden="false" customHeight="true" outlineLevel="0" collapsed="false">
      <c r="A107" s="304" t="s">
        <v>250</v>
      </c>
      <c r="B107" s="304"/>
      <c r="C107" s="255" t="s">
        <v>251</v>
      </c>
      <c r="D107" s="271" t="s">
        <v>27</v>
      </c>
      <c r="E107" s="271"/>
      <c r="F107" s="275"/>
      <c r="G107" s="272" t="s">
        <v>29</v>
      </c>
      <c r="H107" s="272"/>
      <c r="I107" s="273"/>
      <c r="J107" s="305"/>
      <c r="K107" s="306"/>
      <c r="L107" s="307"/>
      <c r="M107" s="308"/>
      <c r="N107" s="309"/>
    </row>
    <row r="108" s="124" customFormat="true" ht="15" hidden="false" customHeight="true" outlineLevel="0" collapsed="false">
      <c r="A108" s="304"/>
      <c r="B108" s="304"/>
      <c r="C108" s="255"/>
      <c r="D108" s="271"/>
      <c r="E108" s="271"/>
      <c r="F108" s="275"/>
      <c r="G108" s="272" t="s">
        <v>30</v>
      </c>
      <c r="H108" s="272"/>
      <c r="I108" s="273"/>
      <c r="J108" s="305"/>
      <c r="K108" s="306"/>
      <c r="L108" s="307"/>
      <c r="M108" s="108"/>
    </row>
    <row r="109" customFormat="false" ht="15.75" hidden="false" customHeight="false" outlineLevel="0" collapsed="false">
      <c r="A109" s="304"/>
      <c r="B109" s="304"/>
      <c r="C109" s="255"/>
      <c r="D109" s="271" t="s">
        <v>31</v>
      </c>
      <c r="E109" s="271"/>
      <c r="F109" s="275"/>
      <c r="G109" s="272" t="s">
        <v>32</v>
      </c>
      <c r="H109" s="272"/>
      <c r="I109" s="273"/>
      <c r="J109" s="305"/>
      <c r="K109" s="306"/>
      <c r="L109" s="307"/>
      <c r="M109" s="108"/>
      <c r="N109" s="124"/>
      <c r="O109" s="124"/>
      <c r="P109" s="124"/>
      <c r="Q109" s="124"/>
      <c r="R109" s="124"/>
      <c r="S109" s="124"/>
      <c r="T109" s="124"/>
      <c r="U109" s="124"/>
      <c r="V109" s="124"/>
      <c r="W109" s="124"/>
      <c r="X109" s="124"/>
      <c r="Y109" s="124"/>
      <c r="Z109" s="124"/>
      <c r="AA109" s="124"/>
    </row>
    <row r="110" customFormat="false" ht="15" hidden="false" customHeight="true" outlineLevel="0" collapsed="false">
      <c r="A110" s="304"/>
      <c r="B110" s="304"/>
      <c r="C110" s="255"/>
      <c r="D110" s="271" t="s">
        <v>33</v>
      </c>
      <c r="E110" s="271"/>
      <c r="F110" s="275"/>
      <c r="G110" s="272" t="s">
        <v>33</v>
      </c>
      <c r="H110" s="272"/>
      <c r="I110" s="273"/>
      <c r="J110" s="305"/>
      <c r="K110" s="306"/>
      <c r="L110" s="307"/>
      <c r="M110" s="108" t="n">
        <v>6000</v>
      </c>
      <c r="N110" s="124"/>
      <c r="O110" s="124"/>
      <c r="P110" s="124"/>
      <c r="Q110" s="124"/>
      <c r="R110" s="124"/>
      <c r="S110" s="124"/>
      <c r="T110" s="124"/>
      <c r="U110" s="124"/>
      <c r="V110" s="124"/>
      <c r="W110" s="124"/>
      <c r="X110" s="124"/>
      <c r="Y110" s="124"/>
      <c r="Z110" s="124"/>
      <c r="AA110" s="124"/>
    </row>
    <row r="111" customFormat="false" ht="15.75" hidden="false" customHeight="true" outlineLevel="0" collapsed="false">
      <c r="A111" s="304"/>
      <c r="B111" s="304"/>
      <c r="C111" s="255"/>
      <c r="D111" s="271"/>
      <c r="E111" s="271"/>
      <c r="F111" s="275"/>
      <c r="G111" s="272" t="s">
        <v>34</v>
      </c>
      <c r="H111" s="272"/>
      <c r="I111" s="273"/>
      <c r="J111" s="305"/>
      <c r="K111" s="306"/>
      <c r="L111" s="307"/>
      <c r="M111" s="108"/>
      <c r="N111" s="124"/>
      <c r="O111" s="124"/>
      <c r="P111" s="124"/>
      <c r="Q111" s="124"/>
      <c r="R111" s="124"/>
      <c r="S111" s="124"/>
      <c r="T111" s="124"/>
      <c r="U111" s="124"/>
      <c r="V111" s="124"/>
      <c r="W111" s="124"/>
      <c r="X111" s="124"/>
      <c r="Y111" s="124"/>
      <c r="Z111" s="124"/>
      <c r="AA111" s="124"/>
    </row>
    <row r="112" customFormat="false" ht="84" hidden="false" customHeight="true" outlineLevel="0" collapsed="false">
      <c r="A112" s="304" t="s">
        <v>252</v>
      </c>
      <c r="B112" s="304"/>
      <c r="C112" s="255" t="s">
        <v>251</v>
      </c>
      <c r="D112" s="281" t="s">
        <v>28</v>
      </c>
      <c r="E112" s="281" t="s">
        <v>28</v>
      </c>
      <c r="F112" s="281" t="s">
        <v>28</v>
      </c>
      <c r="G112" s="255" t="s">
        <v>110</v>
      </c>
      <c r="H112" s="255" t="s">
        <v>110</v>
      </c>
      <c r="I112" s="310" t="s">
        <v>110</v>
      </c>
      <c r="J112" s="123"/>
      <c r="K112" s="298"/>
      <c r="L112" s="107"/>
      <c r="M112" s="108"/>
      <c r="N112" s="124"/>
      <c r="O112" s="124"/>
      <c r="P112" s="124"/>
      <c r="Q112" s="124"/>
      <c r="R112" s="124"/>
      <c r="S112" s="124"/>
      <c r="T112" s="124"/>
      <c r="U112" s="124"/>
      <c r="V112" s="124"/>
      <c r="W112" s="124"/>
      <c r="X112" s="124"/>
      <c r="Y112" s="124"/>
      <c r="Z112" s="124"/>
      <c r="AA112" s="124"/>
    </row>
    <row r="113" customFormat="false" ht="15" hidden="false" customHeight="true" outlineLevel="0" collapsed="false">
      <c r="A113" s="304" t="s">
        <v>253</v>
      </c>
      <c r="B113" s="304"/>
      <c r="C113" s="255" t="s">
        <v>251</v>
      </c>
      <c r="D113" s="271" t="s">
        <v>27</v>
      </c>
      <c r="E113" s="271"/>
      <c r="F113" s="275"/>
      <c r="G113" s="272" t="s">
        <v>29</v>
      </c>
      <c r="H113" s="272"/>
      <c r="I113" s="273"/>
      <c r="J113" s="106" t="n">
        <f aca="false">J114+J115+J116+J117</f>
        <v>0</v>
      </c>
      <c r="K113" s="298" t="n">
        <f aca="false">K114+K115+K116+K117</f>
        <v>0</v>
      </c>
      <c r="L113" s="107" t="n">
        <f aca="false">L114+L115+L116+L117</f>
        <v>0</v>
      </c>
      <c r="M113" s="108" t="n">
        <f aca="false">M114+M115+M116+M117</f>
        <v>19000</v>
      </c>
      <c r="N113" s="124"/>
      <c r="O113" s="124"/>
      <c r="P113" s="124"/>
      <c r="Q113" s="124"/>
      <c r="R113" s="124"/>
      <c r="S113" s="124"/>
      <c r="T113" s="124"/>
      <c r="U113" s="124"/>
      <c r="V113" s="124"/>
      <c r="W113" s="124"/>
      <c r="X113" s="124"/>
      <c r="Y113" s="124"/>
      <c r="Z113" s="124"/>
      <c r="AA113" s="124"/>
    </row>
    <row r="114" customFormat="false" ht="15" hidden="false" customHeight="true" outlineLevel="0" collapsed="false">
      <c r="A114" s="304"/>
      <c r="B114" s="304"/>
      <c r="C114" s="255"/>
      <c r="D114" s="271"/>
      <c r="E114" s="271"/>
      <c r="F114" s="275"/>
      <c r="G114" s="272" t="s">
        <v>30</v>
      </c>
      <c r="H114" s="272"/>
      <c r="I114" s="273"/>
      <c r="J114" s="305"/>
      <c r="K114" s="306"/>
      <c r="L114" s="307"/>
      <c r="M114" s="108"/>
      <c r="N114" s="124"/>
      <c r="O114" s="124"/>
      <c r="P114" s="124"/>
      <c r="Q114" s="124"/>
      <c r="R114" s="124"/>
      <c r="S114" s="124"/>
      <c r="T114" s="124"/>
      <c r="U114" s="124"/>
      <c r="V114" s="124"/>
      <c r="W114" s="124"/>
      <c r="X114" s="124"/>
      <c r="Y114" s="124"/>
      <c r="Z114" s="124"/>
      <c r="AA114" s="124"/>
    </row>
    <row r="115" customFormat="false" ht="15.75" hidden="false" customHeight="false" outlineLevel="0" collapsed="false">
      <c r="A115" s="304"/>
      <c r="B115" s="304"/>
      <c r="C115" s="255"/>
      <c r="D115" s="271" t="s">
        <v>31</v>
      </c>
      <c r="E115" s="271"/>
      <c r="F115" s="275"/>
      <c r="G115" s="272" t="s">
        <v>32</v>
      </c>
      <c r="H115" s="272"/>
      <c r="I115" s="273"/>
      <c r="J115" s="305"/>
      <c r="K115" s="306"/>
      <c r="L115" s="307"/>
      <c r="M115" s="108"/>
      <c r="N115" s="124"/>
      <c r="O115" s="124"/>
      <c r="P115" s="124"/>
      <c r="Q115" s="124"/>
      <c r="R115" s="124"/>
      <c r="S115" s="124"/>
      <c r="T115" s="124"/>
      <c r="U115" s="124"/>
      <c r="V115" s="124"/>
      <c r="W115" s="124"/>
      <c r="X115" s="124"/>
      <c r="Y115" s="124"/>
      <c r="Z115" s="124"/>
      <c r="AA115" s="124"/>
    </row>
    <row r="116" customFormat="false" ht="15" hidden="false" customHeight="true" outlineLevel="0" collapsed="false">
      <c r="A116" s="304"/>
      <c r="B116" s="304"/>
      <c r="C116" s="255"/>
      <c r="D116" s="271" t="s">
        <v>33</v>
      </c>
      <c r="E116" s="271"/>
      <c r="F116" s="275"/>
      <c r="G116" s="272" t="s">
        <v>33</v>
      </c>
      <c r="H116" s="272"/>
      <c r="I116" s="273"/>
      <c r="J116" s="305"/>
      <c r="K116" s="306"/>
      <c r="L116" s="307"/>
      <c r="M116" s="108" t="n">
        <v>19000</v>
      </c>
      <c r="N116" s="124"/>
      <c r="O116" s="124"/>
      <c r="P116" s="124"/>
      <c r="Q116" s="124"/>
      <c r="R116" s="124"/>
      <c r="S116" s="124"/>
      <c r="T116" s="124"/>
      <c r="U116" s="124"/>
      <c r="V116" s="124"/>
      <c r="W116" s="124"/>
      <c r="X116" s="124"/>
      <c r="Y116" s="124"/>
      <c r="Z116" s="124"/>
      <c r="AA116" s="124"/>
    </row>
    <row r="117" customFormat="false" ht="15.75" hidden="false" customHeight="true" outlineLevel="0" collapsed="false">
      <c r="A117" s="304"/>
      <c r="B117" s="304"/>
      <c r="C117" s="255"/>
      <c r="D117" s="271"/>
      <c r="E117" s="271"/>
      <c r="F117" s="275"/>
      <c r="G117" s="272" t="s">
        <v>34</v>
      </c>
      <c r="H117" s="272"/>
      <c r="I117" s="273"/>
      <c r="J117" s="305"/>
      <c r="K117" s="306"/>
      <c r="L117" s="307"/>
      <c r="M117" s="108"/>
      <c r="N117" s="124"/>
      <c r="O117" s="124"/>
      <c r="P117" s="124"/>
      <c r="Q117" s="124"/>
      <c r="R117" s="124"/>
      <c r="S117" s="124"/>
      <c r="T117" s="124"/>
      <c r="U117" s="124"/>
      <c r="V117" s="124"/>
      <c r="W117" s="124"/>
      <c r="X117" s="124"/>
      <c r="Y117" s="124"/>
      <c r="Z117" s="124"/>
      <c r="AA117" s="124"/>
    </row>
    <row r="118" customFormat="false" ht="69" hidden="false" customHeight="true" outlineLevel="0" collapsed="false">
      <c r="A118" s="286" t="s">
        <v>254</v>
      </c>
      <c r="B118" s="286"/>
      <c r="C118" s="255" t="s">
        <v>251</v>
      </c>
      <c r="D118" s="281" t="s">
        <v>28</v>
      </c>
      <c r="E118" s="281" t="s">
        <v>28</v>
      </c>
      <c r="F118" s="281" t="s">
        <v>28</v>
      </c>
      <c r="G118" s="255" t="s">
        <v>110</v>
      </c>
      <c r="H118" s="255" t="s">
        <v>110</v>
      </c>
      <c r="I118" s="310" t="s">
        <v>110</v>
      </c>
      <c r="J118" s="123"/>
      <c r="K118" s="298"/>
      <c r="L118" s="107"/>
      <c r="M118" s="108"/>
      <c r="N118" s="124"/>
      <c r="O118" s="124"/>
      <c r="P118" s="124"/>
      <c r="Q118" s="124"/>
      <c r="R118" s="124"/>
      <c r="S118" s="124"/>
      <c r="T118" s="124"/>
      <c r="U118" s="124"/>
      <c r="V118" s="124"/>
      <c r="W118" s="124"/>
      <c r="X118" s="124"/>
      <c r="Y118" s="124"/>
      <c r="Z118" s="124"/>
      <c r="AA118" s="124"/>
    </row>
    <row r="119" customFormat="false" ht="15" hidden="false" customHeight="true" outlineLevel="0" collapsed="false">
      <c r="A119" s="288" t="s">
        <v>255</v>
      </c>
      <c r="B119" s="288"/>
      <c r="C119" s="311" t="s">
        <v>251</v>
      </c>
      <c r="D119" s="311"/>
      <c r="E119" s="311"/>
      <c r="F119" s="312"/>
      <c r="G119" s="304" t="s">
        <v>256</v>
      </c>
      <c r="H119" s="304"/>
      <c r="I119" s="313"/>
      <c r="J119" s="106" t="n">
        <f aca="false">J120+J121+J122+J123</f>
        <v>0</v>
      </c>
      <c r="K119" s="298" t="n">
        <f aca="false">K120+K121+K122+K123</f>
        <v>0</v>
      </c>
      <c r="L119" s="107" t="n">
        <f aca="false">L120+L121+L122+L123</f>
        <v>0</v>
      </c>
      <c r="M119" s="108" t="n">
        <f aca="false">M120+M121+M122+M123</f>
        <v>15000</v>
      </c>
      <c r="N119" s="124"/>
      <c r="O119" s="124"/>
      <c r="P119" s="124"/>
      <c r="Q119" s="124"/>
      <c r="R119" s="124"/>
      <c r="S119" s="124"/>
      <c r="T119" s="124"/>
      <c r="U119" s="124"/>
      <c r="V119" s="124"/>
      <c r="W119" s="124"/>
      <c r="X119" s="124"/>
      <c r="Y119" s="124"/>
      <c r="Z119" s="124"/>
      <c r="AA119" s="124"/>
    </row>
    <row r="120" customFormat="false" ht="15" hidden="false" customHeight="true" outlineLevel="0" collapsed="false">
      <c r="A120" s="288"/>
      <c r="B120" s="288"/>
      <c r="C120" s="311"/>
      <c r="D120" s="311"/>
      <c r="E120" s="311"/>
      <c r="F120" s="312"/>
      <c r="G120" s="304" t="s">
        <v>30</v>
      </c>
      <c r="H120" s="304"/>
      <c r="I120" s="313"/>
      <c r="J120" s="123"/>
      <c r="K120" s="298"/>
      <c r="L120" s="107"/>
      <c r="M120" s="108"/>
      <c r="N120" s="124"/>
      <c r="O120" s="124"/>
      <c r="P120" s="124"/>
      <c r="Q120" s="124"/>
      <c r="R120" s="124"/>
      <c r="S120" s="124"/>
      <c r="T120" s="124"/>
      <c r="U120" s="124"/>
      <c r="V120" s="124"/>
      <c r="W120" s="124"/>
      <c r="X120" s="124"/>
      <c r="Y120" s="124"/>
      <c r="Z120" s="124"/>
      <c r="AA120" s="124"/>
    </row>
    <row r="121" customFormat="false" ht="15.75" hidden="false" customHeight="false" outlineLevel="0" collapsed="false">
      <c r="A121" s="288"/>
      <c r="B121" s="288"/>
      <c r="C121" s="311"/>
      <c r="D121" s="311"/>
      <c r="E121" s="311"/>
      <c r="F121" s="312"/>
      <c r="G121" s="304" t="s">
        <v>32</v>
      </c>
      <c r="H121" s="304"/>
      <c r="I121" s="313"/>
      <c r="J121" s="123"/>
      <c r="K121" s="298"/>
      <c r="L121" s="107"/>
      <c r="M121" s="108"/>
      <c r="N121" s="124"/>
      <c r="O121" s="124"/>
      <c r="P121" s="124"/>
      <c r="Q121" s="124"/>
      <c r="R121" s="124"/>
      <c r="S121" s="124"/>
      <c r="T121" s="124"/>
      <c r="U121" s="124"/>
      <c r="V121" s="124"/>
      <c r="W121" s="124"/>
      <c r="X121" s="124"/>
      <c r="Y121" s="124"/>
      <c r="Z121" s="124"/>
      <c r="AA121" s="124"/>
    </row>
    <row r="122" customFormat="false" ht="29.25" hidden="false" customHeight="true" outlineLevel="0" collapsed="false">
      <c r="A122" s="288"/>
      <c r="B122" s="288"/>
      <c r="C122" s="311"/>
      <c r="D122" s="311"/>
      <c r="E122" s="311"/>
      <c r="F122" s="312"/>
      <c r="G122" s="304" t="s">
        <v>33</v>
      </c>
      <c r="H122" s="304"/>
      <c r="I122" s="313"/>
      <c r="J122" s="123"/>
      <c r="K122" s="298"/>
      <c r="L122" s="107"/>
      <c r="M122" s="108" t="n">
        <v>15000</v>
      </c>
      <c r="N122" s="124"/>
      <c r="O122" s="124"/>
      <c r="P122" s="124"/>
      <c r="Q122" s="124"/>
      <c r="R122" s="124"/>
      <c r="S122" s="124"/>
      <c r="T122" s="124"/>
      <c r="U122" s="124"/>
      <c r="V122" s="124"/>
      <c r="W122" s="124"/>
      <c r="X122" s="124"/>
      <c r="Y122" s="124"/>
      <c r="Z122" s="124"/>
      <c r="AA122" s="124"/>
    </row>
    <row r="123" customFormat="false" ht="0.75" hidden="false" customHeight="true" outlineLevel="0" collapsed="false">
      <c r="A123" s="288"/>
      <c r="B123" s="288"/>
      <c r="C123" s="311"/>
      <c r="D123" s="311"/>
      <c r="E123" s="311"/>
      <c r="F123" s="312"/>
      <c r="G123" s="304" t="s">
        <v>34</v>
      </c>
      <c r="H123" s="304"/>
      <c r="I123" s="313"/>
      <c r="J123" s="123"/>
      <c r="K123" s="298"/>
      <c r="L123" s="107"/>
      <c r="M123" s="108"/>
      <c r="N123" s="124"/>
      <c r="O123" s="124"/>
      <c r="P123" s="124"/>
      <c r="Q123" s="124"/>
      <c r="R123" s="124"/>
      <c r="S123" s="124"/>
      <c r="T123" s="124"/>
      <c r="U123" s="124"/>
      <c r="V123" s="124"/>
      <c r="W123" s="124"/>
      <c r="X123" s="124"/>
      <c r="Y123" s="124"/>
      <c r="Z123" s="124"/>
      <c r="AA123" s="124"/>
    </row>
    <row r="124" customFormat="false" ht="15.75" hidden="false" customHeight="false" outlineLevel="0" collapsed="false">
      <c r="A124" s="288"/>
      <c r="B124" s="288"/>
      <c r="C124" s="311"/>
      <c r="D124" s="311"/>
      <c r="E124" s="311"/>
      <c r="F124" s="312"/>
      <c r="G124" s="314"/>
      <c r="H124" s="315"/>
      <c r="I124" s="316"/>
      <c r="J124" s="123"/>
      <c r="K124" s="298"/>
      <c r="L124" s="107"/>
      <c r="M124" s="108"/>
      <c r="N124" s="124"/>
      <c r="O124" s="124"/>
      <c r="P124" s="124"/>
      <c r="Q124" s="124"/>
      <c r="R124" s="124"/>
      <c r="S124" s="124"/>
      <c r="T124" s="124"/>
      <c r="U124" s="124"/>
      <c r="V124" s="124"/>
      <c r="W124" s="124"/>
      <c r="X124" s="124"/>
      <c r="Y124" s="124"/>
      <c r="Z124" s="124"/>
      <c r="AA124" s="124"/>
    </row>
    <row r="125" customFormat="false" ht="15.75" hidden="false" customHeight="false" outlineLevel="0" collapsed="false">
      <c r="A125" s="288"/>
      <c r="B125" s="288"/>
      <c r="C125" s="311"/>
      <c r="D125" s="311"/>
      <c r="E125" s="311"/>
      <c r="F125" s="312"/>
      <c r="G125" s="314"/>
      <c r="H125" s="317"/>
      <c r="I125" s="318"/>
      <c r="J125" s="319"/>
      <c r="K125" s="320"/>
      <c r="L125" s="321"/>
      <c r="M125" s="322"/>
      <c r="N125" s="124"/>
      <c r="O125" s="124"/>
      <c r="P125" s="124"/>
      <c r="Q125" s="124"/>
      <c r="R125" s="124"/>
      <c r="S125" s="124"/>
      <c r="T125" s="124"/>
      <c r="U125" s="124"/>
      <c r="V125" s="124"/>
      <c r="W125" s="124"/>
      <c r="X125" s="124"/>
      <c r="Y125" s="124"/>
      <c r="Z125" s="124"/>
      <c r="AA125" s="124"/>
    </row>
    <row r="126" s="124" customFormat="true" ht="80.25" hidden="false" customHeight="true" outlineLevel="0" collapsed="false">
      <c r="A126" s="323" t="s">
        <v>257</v>
      </c>
      <c r="B126" s="323"/>
      <c r="C126" s="255" t="s">
        <v>251</v>
      </c>
      <c r="D126" s="281" t="s">
        <v>28</v>
      </c>
      <c r="E126" s="281" t="s">
        <v>28</v>
      </c>
      <c r="F126" s="281" t="s">
        <v>28</v>
      </c>
      <c r="G126" s="255" t="s">
        <v>110</v>
      </c>
      <c r="H126" s="324" t="s">
        <v>110</v>
      </c>
      <c r="I126" s="310" t="s">
        <v>110</v>
      </c>
      <c r="J126" s="123"/>
      <c r="K126" s="298"/>
      <c r="L126" s="107"/>
      <c r="M126" s="108"/>
    </row>
    <row r="127" s="124" customFormat="true" ht="87" hidden="false" customHeight="true" outlineLevel="0" collapsed="false">
      <c r="A127" s="323" t="s">
        <v>258</v>
      </c>
      <c r="B127" s="323"/>
      <c r="C127" s="255" t="s">
        <v>251</v>
      </c>
      <c r="D127" s="281" t="s">
        <v>28</v>
      </c>
      <c r="E127" s="281" t="s">
        <v>28</v>
      </c>
      <c r="F127" s="281" t="s">
        <v>28</v>
      </c>
      <c r="G127" s="255" t="s">
        <v>110</v>
      </c>
      <c r="H127" s="324" t="s">
        <v>110</v>
      </c>
      <c r="I127" s="310" t="s">
        <v>110</v>
      </c>
      <c r="J127" s="123"/>
      <c r="K127" s="298"/>
      <c r="L127" s="107"/>
      <c r="M127" s="108"/>
      <c r="O127" s="13"/>
      <c r="P127" s="13"/>
      <c r="Q127" s="13"/>
      <c r="R127" s="13"/>
      <c r="S127" s="13"/>
      <c r="T127" s="13"/>
      <c r="U127" s="13"/>
      <c r="V127" s="13"/>
      <c r="W127" s="13"/>
      <c r="X127" s="13"/>
      <c r="Y127" s="13"/>
      <c r="Z127" s="13"/>
      <c r="AA127" s="13"/>
    </row>
    <row r="128" s="124" customFormat="true" ht="84" hidden="false" customHeight="true" outlineLevel="0" collapsed="false">
      <c r="A128" s="323" t="s">
        <v>259</v>
      </c>
      <c r="B128" s="323"/>
      <c r="C128" s="255" t="s">
        <v>251</v>
      </c>
      <c r="D128" s="281" t="s">
        <v>28</v>
      </c>
      <c r="E128" s="281" t="s">
        <v>28</v>
      </c>
      <c r="F128" s="281" t="s">
        <v>28</v>
      </c>
      <c r="G128" s="255" t="s">
        <v>110</v>
      </c>
      <c r="H128" s="324" t="s">
        <v>110</v>
      </c>
      <c r="I128" s="310" t="s">
        <v>110</v>
      </c>
      <c r="J128" s="123"/>
      <c r="K128" s="298"/>
      <c r="L128" s="107"/>
      <c r="M128" s="108"/>
      <c r="O128" s="13"/>
      <c r="P128" s="13"/>
      <c r="Q128" s="13"/>
      <c r="R128" s="13"/>
      <c r="S128" s="13"/>
      <c r="T128" s="13"/>
      <c r="U128" s="13"/>
      <c r="V128" s="13"/>
      <c r="W128" s="13"/>
      <c r="X128" s="13"/>
      <c r="Y128" s="13"/>
      <c r="Z128" s="13"/>
      <c r="AA128" s="13"/>
    </row>
    <row r="129" s="124" customFormat="true" ht="15" hidden="false" customHeight="true" outlineLevel="0" collapsed="false">
      <c r="A129" s="325" t="s">
        <v>260</v>
      </c>
      <c r="B129" s="325"/>
      <c r="C129" s="326" t="s">
        <v>251</v>
      </c>
      <c r="D129" s="271" t="s">
        <v>27</v>
      </c>
      <c r="E129" s="271"/>
      <c r="F129" s="275"/>
      <c r="G129" s="272" t="s">
        <v>29</v>
      </c>
      <c r="H129" s="272"/>
      <c r="I129" s="273"/>
      <c r="J129" s="106" t="n">
        <f aca="false">J130+J131+J132+J133</f>
        <v>0</v>
      </c>
      <c r="K129" s="298" t="n">
        <f aca="false">K130+K131+K132+K133</f>
        <v>0</v>
      </c>
      <c r="L129" s="107" t="n">
        <f aca="false">L130+L131+L132+L133</f>
        <v>0</v>
      </c>
      <c r="M129" s="108" t="n">
        <f aca="false">M130+M131+M132+M133</f>
        <v>6000</v>
      </c>
      <c r="N129" s="327"/>
      <c r="O129" s="13"/>
      <c r="P129" s="13"/>
      <c r="Q129" s="13"/>
      <c r="R129" s="13"/>
      <c r="S129" s="13"/>
      <c r="T129" s="13"/>
      <c r="U129" s="13"/>
      <c r="V129" s="13"/>
      <c r="W129" s="13"/>
      <c r="X129" s="13"/>
      <c r="Y129" s="13"/>
      <c r="Z129" s="13"/>
      <c r="AA129" s="13"/>
    </row>
    <row r="130" s="124" customFormat="true" ht="15" hidden="false" customHeight="true" outlineLevel="0" collapsed="false">
      <c r="A130" s="325"/>
      <c r="B130" s="325"/>
      <c r="C130" s="326"/>
      <c r="D130" s="271"/>
      <c r="E130" s="271"/>
      <c r="F130" s="275"/>
      <c r="G130" s="272" t="s">
        <v>30</v>
      </c>
      <c r="H130" s="272"/>
      <c r="I130" s="273"/>
      <c r="J130" s="40" t="n">
        <v>0</v>
      </c>
      <c r="K130" s="298"/>
      <c r="L130" s="50"/>
      <c r="M130" s="65"/>
      <c r="N130" s="327"/>
      <c r="O130" s="13"/>
      <c r="P130" s="13"/>
      <c r="Q130" s="13"/>
      <c r="R130" s="13"/>
      <c r="S130" s="13"/>
      <c r="T130" s="13"/>
      <c r="U130" s="13"/>
      <c r="V130" s="13"/>
      <c r="W130" s="13"/>
      <c r="X130" s="13"/>
      <c r="Y130" s="13"/>
      <c r="Z130" s="13"/>
      <c r="AA130" s="13"/>
    </row>
    <row r="131" s="124" customFormat="true" ht="15.75" hidden="false" customHeight="false" outlineLevel="0" collapsed="false">
      <c r="A131" s="325"/>
      <c r="B131" s="325"/>
      <c r="C131" s="326"/>
      <c r="D131" s="271" t="s">
        <v>31</v>
      </c>
      <c r="E131" s="271"/>
      <c r="F131" s="275"/>
      <c r="G131" s="272" t="s">
        <v>32</v>
      </c>
      <c r="H131" s="272"/>
      <c r="I131" s="273"/>
      <c r="J131" s="40" t="n">
        <v>0</v>
      </c>
      <c r="K131" s="274"/>
      <c r="L131" s="50"/>
      <c r="M131" s="65"/>
      <c r="N131" s="327"/>
      <c r="O131" s="13"/>
      <c r="P131" s="13"/>
      <c r="Q131" s="13"/>
      <c r="R131" s="13"/>
      <c r="S131" s="13"/>
      <c r="T131" s="13"/>
      <c r="U131" s="13"/>
      <c r="V131" s="13"/>
      <c r="W131" s="13"/>
      <c r="X131" s="13"/>
      <c r="Y131" s="13"/>
      <c r="Z131" s="13"/>
      <c r="AA131" s="13"/>
    </row>
    <row r="132" s="124" customFormat="true" ht="15" hidden="false" customHeight="true" outlineLevel="0" collapsed="false">
      <c r="A132" s="325"/>
      <c r="B132" s="325"/>
      <c r="C132" s="326"/>
      <c r="D132" s="271" t="s">
        <v>33</v>
      </c>
      <c r="E132" s="271"/>
      <c r="F132" s="275"/>
      <c r="G132" s="272" t="s">
        <v>33</v>
      </c>
      <c r="H132" s="272"/>
      <c r="I132" s="273"/>
      <c r="J132" s="40" t="n">
        <v>0</v>
      </c>
      <c r="K132" s="274"/>
      <c r="L132" s="50" t="n">
        <v>0</v>
      </c>
      <c r="M132" s="65" t="n">
        <v>6000</v>
      </c>
      <c r="N132" s="327"/>
      <c r="O132" s="13"/>
      <c r="P132" s="13"/>
      <c r="Q132" s="13"/>
      <c r="R132" s="13"/>
      <c r="S132" s="13"/>
      <c r="T132" s="13"/>
      <c r="U132" s="13"/>
      <c r="V132" s="13"/>
      <c r="W132" s="13"/>
      <c r="X132" s="13"/>
      <c r="Y132" s="13"/>
      <c r="Z132" s="13"/>
      <c r="AA132" s="13"/>
    </row>
    <row r="133" s="12" customFormat="true" ht="15.75" hidden="false" customHeight="true" outlineLevel="0" collapsed="false">
      <c r="A133" s="325"/>
      <c r="B133" s="325"/>
      <c r="C133" s="326"/>
      <c r="D133" s="271"/>
      <c r="E133" s="271"/>
      <c r="F133" s="275"/>
      <c r="G133" s="272" t="s">
        <v>34</v>
      </c>
      <c r="H133" s="272"/>
      <c r="I133" s="273"/>
      <c r="J133" s="40" t="n">
        <v>0</v>
      </c>
      <c r="K133" s="274"/>
      <c r="L133" s="50"/>
      <c r="M133" s="65"/>
      <c r="N133" s="327"/>
      <c r="O133" s="13"/>
      <c r="P133" s="13"/>
      <c r="Q133" s="13"/>
      <c r="R133" s="13"/>
      <c r="S133" s="13"/>
      <c r="T133" s="13"/>
      <c r="U133" s="13"/>
      <c r="V133" s="13"/>
      <c r="W133" s="13"/>
      <c r="X133" s="13"/>
      <c r="Y133" s="13"/>
      <c r="Z133" s="13"/>
      <c r="AA133" s="13"/>
    </row>
    <row r="134" s="12" customFormat="true" ht="76.5" hidden="false" customHeight="true" outlineLevel="0" collapsed="false">
      <c r="A134" s="286" t="s">
        <v>261</v>
      </c>
      <c r="B134" s="286"/>
      <c r="C134" s="287" t="s">
        <v>251</v>
      </c>
      <c r="D134" s="287" t="s">
        <v>28</v>
      </c>
      <c r="E134" s="287" t="s">
        <v>28</v>
      </c>
      <c r="F134" s="287" t="s">
        <v>28</v>
      </c>
      <c r="G134" s="287" t="s">
        <v>28</v>
      </c>
      <c r="H134" s="287" t="s">
        <v>28</v>
      </c>
      <c r="I134" s="328" t="s">
        <v>28</v>
      </c>
      <c r="J134" s="29"/>
      <c r="K134" s="259"/>
      <c r="L134" s="31"/>
      <c r="M134" s="329"/>
      <c r="N134" s="330"/>
      <c r="O134" s="13"/>
      <c r="P134" s="13"/>
      <c r="Q134" s="13"/>
      <c r="R134" s="13"/>
      <c r="S134" s="13"/>
      <c r="T134" s="13"/>
      <c r="U134" s="13"/>
      <c r="V134" s="13"/>
      <c r="W134" s="13"/>
      <c r="X134" s="13"/>
      <c r="Y134" s="13"/>
      <c r="Z134" s="13"/>
      <c r="AA134" s="13"/>
    </row>
    <row r="135" s="12" customFormat="true" ht="15" hidden="false" customHeight="true" outlineLevel="0" collapsed="false">
      <c r="A135" s="288" t="s">
        <v>262</v>
      </c>
      <c r="B135" s="288"/>
      <c r="C135" s="287" t="s">
        <v>251</v>
      </c>
      <c r="D135" s="271" t="s">
        <v>27</v>
      </c>
      <c r="E135" s="271"/>
      <c r="F135" s="275"/>
      <c r="G135" s="272" t="s">
        <v>29</v>
      </c>
      <c r="H135" s="272"/>
      <c r="I135" s="273"/>
      <c r="J135" s="40" t="n">
        <f aca="false">J136+J137+J138+J139</f>
        <v>0</v>
      </c>
      <c r="K135" s="274" t="n">
        <f aca="false">K136+K137+K138+K139</f>
        <v>0</v>
      </c>
      <c r="L135" s="50" t="n">
        <f aca="false">L136+L137+L138+L139</f>
        <v>0</v>
      </c>
      <c r="M135" s="65" t="n">
        <f aca="false">I138</f>
        <v>0</v>
      </c>
      <c r="N135" s="327"/>
      <c r="O135" s="13"/>
      <c r="P135" s="13"/>
      <c r="Q135" s="13"/>
      <c r="R135" s="13"/>
      <c r="S135" s="13"/>
      <c r="T135" s="13"/>
      <c r="U135" s="13"/>
      <c r="V135" s="13"/>
      <c r="W135" s="13"/>
      <c r="X135" s="13"/>
      <c r="Y135" s="13"/>
      <c r="Z135" s="13"/>
      <c r="AA135" s="13"/>
    </row>
    <row r="136" s="12" customFormat="true" ht="15" hidden="false" customHeight="true" outlineLevel="0" collapsed="false">
      <c r="A136" s="288"/>
      <c r="B136" s="288"/>
      <c r="C136" s="287"/>
      <c r="D136" s="271"/>
      <c r="E136" s="271"/>
      <c r="F136" s="275"/>
      <c r="G136" s="272" t="s">
        <v>30</v>
      </c>
      <c r="H136" s="272"/>
      <c r="I136" s="273"/>
      <c r="J136" s="40" t="n">
        <v>0</v>
      </c>
      <c r="K136" s="274"/>
      <c r="L136" s="50"/>
      <c r="M136" s="65"/>
      <c r="N136" s="327"/>
      <c r="O136" s="13"/>
      <c r="P136" s="13"/>
      <c r="Q136" s="13"/>
      <c r="R136" s="13"/>
      <c r="S136" s="13"/>
      <c r="T136" s="13"/>
      <c r="U136" s="13"/>
      <c r="V136" s="13"/>
      <c r="W136" s="13"/>
      <c r="X136" s="13"/>
      <c r="Y136" s="13"/>
      <c r="Z136" s="13"/>
      <c r="AA136" s="13"/>
    </row>
    <row r="137" s="12" customFormat="true" ht="15.75" hidden="false" customHeight="false" outlineLevel="0" collapsed="false">
      <c r="A137" s="288"/>
      <c r="B137" s="288"/>
      <c r="C137" s="287"/>
      <c r="D137" s="271" t="s">
        <v>31</v>
      </c>
      <c r="E137" s="271"/>
      <c r="F137" s="275"/>
      <c r="G137" s="272" t="s">
        <v>32</v>
      </c>
      <c r="H137" s="272"/>
      <c r="I137" s="273"/>
      <c r="J137" s="40" t="n">
        <v>0</v>
      </c>
      <c r="K137" s="274"/>
      <c r="L137" s="50"/>
      <c r="M137" s="65"/>
      <c r="N137" s="327"/>
      <c r="O137" s="13"/>
      <c r="P137" s="13"/>
      <c r="Q137" s="13"/>
      <c r="R137" s="13"/>
      <c r="S137" s="13"/>
      <c r="T137" s="13"/>
      <c r="U137" s="13"/>
      <c r="V137" s="13"/>
      <c r="W137" s="13"/>
      <c r="X137" s="13"/>
      <c r="Y137" s="13"/>
      <c r="Z137" s="13"/>
      <c r="AA137" s="13"/>
    </row>
    <row r="138" s="12" customFormat="true" ht="15" hidden="false" customHeight="true" outlineLevel="0" collapsed="false">
      <c r="A138" s="288"/>
      <c r="B138" s="288"/>
      <c r="C138" s="287"/>
      <c r="D138" s="271" t="s">
        <v>33</v>
      </c>
      <c r="E138" s="271"/>
      <c r="F138" s="275"/>
      <c r="G138" s="272" t="s">
        <v>33</v>
      </c>
      <c r="H138" s="272"/>
      <c r="I138" s="273"/>
      <c r="J138" s="40" t="n">
        <v>0</v>
      </c>
      <c r="K138" s="274"/>
      <c r="L138" s="50" t="n">
        <v>0</v>
      </c>
      <c r="M138" s="65" t="n">
        <v>31639.2</v>
      </c>
      <c r="N138" s="327"/>
      <c r="O138" s="13"/>
      <c r="P138" s="13"/>
      <c r="Q138" s="13"/>
      <c r="R138" s="13"/>
      <c r="S138" s="13"/>
      <c r="T138" s="13"/>
      <c r="U138" s="13"/>
      <c r="V138" s="13"/>
      <c r="W138" s="13"/>
      <c r="X138" s="13"/>
      <c r="Y138" s="13"/>
      <c r="Z138" s="13"/>
      <c r="AA138" s="13"/>
    </row>
    <row r="139" s="12" customFormat="true" ht="15.75" hidden="false" customHeight="true" outlineLevel="0" collapsed="false">
      <c r="A139" s="288"/>
      <c r="B139" s="288"/>
      <c r="C139" s="287"/>
      <c r="D139" s="271"/>
      <c r="E139" s="271"/>
      <c r="F139" s="275"/>
      <c r="G139" s="272" t="s">
        <v>34</v>
      </c>
      <c r="H139" s="272"/>
      <c r="I139" s="273"/>
      <c r="J139" s="40" t="n">
        <v>0</v>
      </c>
      <c r="K139" s="274"/>
      <c r="L139" s="50"/>
      <c r="M139" s="65"/>
      <c r="N139" s="327"/>
      <c r="O139" s="13"/>
      <c r="P139" s="13"/>
      <c r="Q139" s="13"/>
      <c r="R139" s="13"/>
      <c r="S139" s="13"/>
      <c r="T139" s="13"/>
      <c r="U139" s="13"/>
      <c r="V139" s="13"/>
      <c r="W139" s="13"/>
      <c r="X139" s="13"/>
      <c r="Y139" s="13"/>
      <c r="Z139" s="13"/>
      <c r="AA139" s="13"/>
    </row>
    <row r="140" s="12" customFormat="true" ht="60.75" hidden="false" customHeight="true" outlineLevel="0" collapsed="false">
      <c r="A140" s="291" t="s">
        <v>263</v>
      </c>
      <c r="B140" s="291"/>
      <c r="C140" s="287" t="s">
        <v>251</v>
      </c>
      <c r="D140" s="287" t="s">
        <v>28</v>
      </c>
      <c r="E140" s="287" t="s">
        <v>28</v>
      </c>
      <c r="F140" s="287" t="s">
        <v>28</v>
      </c>
      <c r="G140" s="287" t="s">
        <v>28</v>
      </c>
      <c r="H140" s="287" t="s">
        <v>28</v>
      </c>
      <c r="I140" s="328" t="s">
        <v>28</v>
      </c>
      <c r="J140" s="40"/>
      <c r="K140" s="274"/>
      <c r="L140" s="50"/>
      <c r="M140" s="65"/>
      <c r="N140" s="327"/>
      <c r="O140" s="13"/>
      <c r="P140" s="13"/>
      <c r="Q140" s="13"/>
      <c r="R140" s="13"/>
      <c r="S140" s="13"/>
      <c r="T140" s="13"/>
      <c r="U140" s="13"/>
      <c r="V140" s="13"/>
      <c r="W140" s="13"/>
      <c r="X140" s="13"/>
      <c r="Y140" s="13"/>
      <c r="Z140" s="13"/>
      <c r="AA140" s="13"/>
    </row>
    <row r="141" s="12" customFormat="true" ht="15" hidden="false" customHeight="true" outlineLevel="0" collapsed="false">
      <c r="A141" s="289" t="s">
        <v>264</v>
      </c>
      <c r="B141" s="288"/>
      <c r="C141" s="287" t="s">
        <v>251</v>
      </c>
      <c r="D141" s="271" t="s">
        <v>27</v>
      </c>
      <c r="E141" s="271"/>
      <c r="F141" s="275"/>
      <c r="G141" s="272" t="s">
        <v>29</v>
      </c>
      <c r="H141" s="272"/>
      <c r="I141" s="273"/>
      <c r="J141" s="40" t="n">
        <f aca="false">J142+J143+J144+J145</f>
        <v>0</v>
      </c>
      <c r="K141" s="274" t="n">
        <f aca="false">K142+K143+K144+K145</f>
        <v>0</v>
      </c>
      <c r="L141" s="50" t="n">
        <f aca="false">L142+L143+L144+L145</f>
        <v>0</v>
      </c>
      <c r="M141" s="65" t="n">
        <f aca="false">M144</f>
        <v>22278.7</v>
      </c>
      <c r="N141" s="331"/>
      <c r="O141" s="13"/>
      <c r="P141" s="13"/>
      <c r="Q141" s="13"/>
      <c r="R141" s="13"/>
      <c r="S141" s="13"/>
      <c r="T141" s="13"/>
      <c r="U141" s="13"/>
      <c r="V141" s="13"/>
      <c r="W141" s="13"/>
      <c r="X141" s="13"/>
      <c r="Y141" s="13"/>
      <c r="Z141" s="13"/>
      <c r="AA141" s="13"/>
    </row>
    <row r="142" s="12" customFormat="true" ht="15" hidden="false" customHeight="true" outlineLevel="0" collapsed="false">
      <c r="A142" s="289"/>
      <c r="B142" s="288"/>
      <c r="C142" s="287"/>
      <c r="D142" s="271"/>
      <c r="E142" s="271"/>
      <c r="F142" s="275"/>
      <c r="G142" s="272" t="s">
        <v>30</v>
      </c>
      <c r="H142" s="272"/>
      <c r="I142" s="273"/>
      <c r="J142" s="40" t="n">
        <v>0</v>
      </c>
      <c r="K142" s="274"/>
      <c r="L142" s="50"/>
      <c r="M142" s="65"/>
      <c r="N142" s="331"/>
      <c r="O142" s="13"/>
      <c r="P142" s="13"/>
      <c r="Q142" s="13"/>
      <c r="R142" s="13"/>
      <c r="S142" s="13"/>
      <c r="T142" s="13"/>
      <c r="U142" s="13"/>
      <c r="V142" s="13"/>
      <c r="W142" s="13"/>
      <c r="X142" s="13"/>
      <c r="Y142" s="13"/>
      <c r="Z142" s="13"/>
      <c r="AA142" s="13"/>
    </row>
    <row r="143" s="12" customFormat="true" ht="15.75" hidden="false" customHeight="false" outlineLevel="0" collapsed="false">
      <c r="A143" s="289"/>
      <c r="B143" s="288"/>
      <c r="C143" s="287"/>
      <c r="D143" s="271" t="s">
        <v>31</v>
      </c>
      <c r="E143" s="271"/>
      <c r="F143" s="275"/>
      <c r="G143" s="272" t="s">
        <v>32</v>
      </c>
      <c r="H143" s="272"/>
      <c r="I143" s="273"/>
      <c r="J143" s="40" t="n">
        <v>0</v>
      </c>
      <c r="K143" s="274"/>
      <c r="L143" s="50"/>
      <c r="M143" s="65"/>
      <c r="N143" s="331"/>
      <c r="O143" s="13"/>
      <c r="P143" s="13"/>
      <c r="Q143" s="13"/>
      <c r="R143" s="13"/>
      <c r="S143" s="13"/>
      <c r="T143" s="13"/>
      <c r="U143" s="13"/>
      <c r="V143" s="13"/>
      <c r="W143" s="13"/>
      <c r="X143" s="13"/>
      <c r="Y143" s="13"/>
      <c r="Z143" s="13"/>
      <c r="AA143" s="13"/>
    </row>
    <row r="144" s="12" customFormat="true" ht="15" hidden="false" customHeight="true" outlineLevel="0" collapsed="false">
      <c r="A144" s="289"/>
      <c r="B144" s="288"/>
      <c r="C144" s="287"/>
      <c r="D144" s="271" t="s">
        <v>33</v>
      </c>
      <c r="E144" s="271"/>
      <c r="F144" s="275"/>
      <c r="G144" s="272" t="s">
        <v>33</v>
      </c>
      <c r="H144" s="272"/>
      <c r="I144" s="273"/>
      <c r="J144" s="40" t="n">
        <v>0</v>
      </c>
      <c r="K144" s="274"/>
      <c r="L144" s="50" t="n">
        <v>0</v>
      </c>
      <c r="M144" s="246" t="n">
        <v>22278.7</v>
      </c>
      <c r="N144" s="331"/>
      <c r="O144" s="124"/>
      <c r="P144" s="124"/>
      <c r="Q144" s="124"/>
      <c r="R144" s="124"/>
      <c r="S144" s="124"/>
      <c r="T144" s="124"/>
      <c r="U144" s="124"/>
      <c r="V144" s="124"/>
      <c r="W144" s="124"/>
      <c r="X144" s="124"/>
      <c r="Y144" s="124"/>
      <c r="Z144" s="124"/>
      <c r="AA144" s="124"/>
    </row>
    <row r="145" s="12" customFormat="true" ht="15.75" hidden="false" customHeight="true" outlineLevel="0" collapsed="false">
      <c r="A145" s="289"/>
      <c r="B145" s="288"/>
      <c r="C145" s="287"/>
      <c r="D145" s="271"/>
      <c r="E145" s="271"/>
      <c r="F145" s="275"/>
      <c r="G145" s="272" t="s">
        <v>34</v>
      </c>
      <c r="H145" s="272"/>
      <c r="I145" s="273"/>
      <c r="J145" s="40" t="n">
        <v>0</v>
      </c>
      <c r="K145" s="274"/>
      <c r="L145" s="50"/>
      <c r="M145" s="65"/>
      <c r="N145" s="331"/>
      <c r="O145" s="124"/>
      <c r="P145" s="124"/>
      <c r="Q145" s="124"/>
      <c r="R145" s="124"/>
      <c r="S145" s="124"/>
      <c r="T145" s="124"/>
      <c r="U145" s="124"/>
      <c r="V145" s="124"/>
      <c r="W145" s="124"/>
      <c r="X145" s="124"/>
      <c r="Y145" s="124"/>
      <c r="Z145" s="124"/>
      <c r="AA145" s="124"/>
    </row>
    <row r="146" s="12" customFormat="true" ht="68.25" hidden="false" customHeight="true" outlineLevel="0" collapsed="false">
      <c r="A146" s="286" t="s">
        <v>265</v>
      </c>
      <c r="B146" s="291"/>
      <c r="C146" s="255" t="s">
        <v>251</v>
      </c>
      <c r="D146" s="287" t="s">
        <v>28</v>
      </c>
      <c r="E146" s="287" t="s">
        <v>28</v>
      </c>
      <c r="F146" s="287" t="s">
        <v>28</v>
      </c>
      <c r="G146" s="287" t="s">
        <v>28</v>
      </c>
      <c r="H146" s="255" t="s">
        <v>110</v>
      </c>
      <c r="I146" s="310" t="s">
        <v>110</v>
      </c>
      <c r="J146" s="123"/>
      <c r="K146" s="298"/>
      <c r="L146" s="107"/>
      <c r="M146" s="108"/>
      <c r="N146" s="124"/>
      <c r="O146" s="124"/>
      <c r="P146" s="124"/>
      <c r="Q146" s="124"/>
      <c r="R146" s="124"/>
      <c r="S146" s="124"/>
      <c r="T146" s="124"/>
      <c r="U146" s="124"/>
      <c r="V146" s="124"/>
      <c r="W146" s="124"/>
      <c r="X146" s="124"/>
      <c r="Y146" s="124"/>
      <c r="Z146" s="124"/>
      <c r="AA146" s="124"/>
    </row>
    <row r="147" s="12" customFormat="true" ht="15" hidden="false" customHeight="true" outlineLevel="0" collapsed="false">
      <c r="A147" s="304" t="s">
        <v>266</v>
      </c>
      <c r="B147" s="304"/>
      <c r="C147" s="255" t="s">
        <v>251</v>
      </c>
      <c r="D147" s="271" t="s">
        <v>27</v>
      </c>
      <c r="E147" s="271"/>
      <c r="F147" s="275"/>
      <c r="G147" s="272" t="s">
        <v>29</v>
      </c>
      <c r="H147" s="272"/>
      <c r="I147" s="273"/>
      <c r="J147" s="305"/>
      <c r="K147" s="306"/>
      <c r="L147" s="307"/>
      <c r="M147" s="108" t="n">
        <f aca="false">M150</f>
        <v>7452.1</v>
      </c>
      <c r="N147" s="124"/>
      <c r="O147" s="124"/>
      <c r="P147" s="124"/>
      <c r="Q147" s="124"/>
      <c r="R147" s="124"/>
      <c r="S147" s="124"/>
      <c r="T147" s="124"/>
      <c r="U147" s="124"/>
      <c r="V147" s="124"/>
      <c r="W147" s="124"/>
      <c r="X147" s="124"/>
      <c r="Y147" s="124"/>
      <c r="Z147" s="124"/>
      <c r="AA147" s="124"/>
    </row>
    <row r="148" s="12" customFormat="true" ht="15" hidden="false" customHeight="true" outlineLevel="0" collapsed="false">
      <c r="A148" s="304"/>
      <c r="B148" s="304"/>
      <c r="C148" s="255"/>
      <c r="D148" s="271"/>
      <c r="E148" s="271"/>
      <c r="F148" s="275"/>
      <c r="G148" s="272" t="s">
        <v>30</v>
      </c>
      <c r="H148" s="272"/>
      <c r="I148" s="273"/>
      <c r="J148" s="305"/>
      <c r="K148" s="306"/>
      <c r="L148" s="307"/>
      <c r="M148" s="108"/>
      <c r="N148" s="124"/>
      <c r="O148" s="124"/>
      <c r="P148" s="124"/>
      <c r="Q148" s="124"/>
      <c r="R148" s="124"/>
      <c r="S148" s="124"/>
      <c r="T148" s="124"/>
      <c r="U148" s="124"/>
      <c r="V148" s="124"/>
      <c r="W148" s="124"/>
      <c r="X148" s="124"/>
      <c r="Y148" s="124"/>
      <c r="Z148" s="124"/>
      <c r="AA148" s="124"/>
    </row>
    <row r="149" s="12" customFormat="true" ht="15.75" hidden="false" customHeight="false" outlineLevel="0" collapsed="false">
      <c r="A149" s="304"/>
      <c r="B149" s="304"/>
      <c r="C149" s="255"/>
      <c r="D149" s="271" t="s">
        <v>31</v>
      </c>
      <c r="E149" s="271"/>
      <c r="F149" s="275"/>
      <c r="G149" s="272" t="s">
        <v>32</v>
      </c>
      <c r="H149" s="272"/>
      <c r="I149" s="273"/>
      <c r="J149" s="305"/>
      <c r="K149" s="306"/>
      <c r="L149" s="307"/>
      <c r="M149" s="108"/>
      <c r="N149" s="124"/>
      <c r="O149" s="124"/>
      <c r="P149" s="124"/>
      <c r="Q149" s="124"/>
      <c r="R149" s="124"/>
      <c r="S149" s="124"/>
      <c r="T149" s="124"/>
      <c r="U149" s="124"/>
      <c r="V149" s="124"/>
      <c r="W149" s="124"/>
      <c r="X149" s="124"/>
      <c r="Y149" s="124"/>
      <c r="Z149" s="124"/>
      <c r="AA149" s="124"/>
    </row>
    <row r="150" s="12" customFormat="true" ht="15" hidden="false" customHeight="true" outlineLevel="0" collapsed="false">
      <c r="A150" s="304"/>
      <c r="B150" s="304"/>
      <c r="C150" s="255"/>
      <c r="D150" s="271" t="s">
        <v>33</v>
      </c>
      <c r="E150" s="271"/>
      <c r="F150" s="275"/>
      <c r="G150" s="272" t="s">
        <v>33</v>
      </c>
      <c r="H150" s="272"/>
      <c r="I150" s="273"/>
      <c r="J150" s="305"/>
      <c r="K150" s="306"/>
      <c r="L150" s="307"/>
      <c r="M150" s="108" t="n">
        <v>7452.1</v>
      </c>
      <c r="N150" s="124"/>
      <c r="O150" s="124"/>
      <c r="P150" s="124"/>
      <c r="Q150" s="124"/>
      <c r="R150" s="124"/>
      <c r="S150" s="124"/>
      <c r="T150" s="124"/>
      <c r="U150" s="124"/>
      <c r="V150" s="124"/>
      <c r="W150" s="124"/>
      <c r="X150" s="124"/>
      <c r="Y150" s="124"/>
      <c r="Z150" s="124"/>
      <c r="AA150" s="124"/>
    </row>
    <row r="151" s="12" customFormat="true" ht="15.75" hidden="false" customHeight="true" outlineLevel="0" collapsed="false">
      <c r="A151" s="304"/>
      <c r="B151" s="304"/>
      <c r="C151" s="255"/>
      <c r="D151" s="271"/>
      <c r="E151" s="271"/>
      <c r="F151" s="275"/>
      <c r="G151" s="272" t="s">
        <v>34</v>
      </c>
      <c r="H151" s="272"/>
      <c r="I151" s="273"/>
      <c r="J151" s="305"/>
      <c r="K151" s="306"/>
      <c r="L151" s="307"/>
      <c r="M151" s="108"/>
      <c r="N151" s="124"/>
      <c r="O151" s="332"/>
      <c r="P151" s="332"/>
      <c r="Q151" s="332"/>
      <c r="R151" s="332"/>
      <c r="S151" s="332"/>
      <c r="T151" s="332"/>
      <c r="U151" s="332"/>
      <c r="V151" s="332"/>
      <c r="W151" s="332"/>
      <c r="X151" s="332"/>
      <c r="Y151" s="332"/>
      <c r="Z151" s="332"/>
      <c r="AA151" s="332"/>
    </row>
    <row r="152" s="12" customFormat="true" ht="68.25" hidden="false" customHeight="true" outlineLevel="0" collapsed="false">
      <c r="A152" s="291" t="s">
        <v>267</v>
      </c>
      <c r="B152" s="291"/>
      <c r="C152" s="255" t="s">
        <v>251</v>
      </c>
      <c r="D152" s="287" t="s">
        <v>28</v>
      </c>
      <c r="E152" s="287" t="s">
        <v>28</v>
      </c>
      <c r="F152" s="287" t="s">
        <v>28</v>
      </c>
      <c r="G152" s="287" t="s">
        <v>28</v>
      </c>
      <c r="H152" s="255" t="s">
        <v>110</v>
      </c>
      <c r="I152" s="310" t="s">
        <v>110</v>
      </c>
      <c r="J152" s="123"/>
      <c r="K152" s="298"/>
      <c r="L152" s="107"/>
      <c r="M152" s="108"/>
      <c r="N152" s="124"/>
      <c r="O152" s="332"/>
      <c r="P152" s="332"/>
      <c r="Q152" s="332"/>
      <c r="R152" s="332"/>
      <c r="S152" s="332"/>
      <c r="T152" s="332"/>
      <c r="U152" s="332"/>
      <c r="V152" s="332"/>
      <c r="W152" s="332"/>
      <c r="X152" s="332"/>
      <c r="Y152" s="332"/>
      <c r="Z152" s="332"/>
      <c r="AA152" s="332"/>
    </row>
    <row r="153" s="12" customFormat="true" ht="15" hidden="false" customHeight="true" outlineLevel="0" collapsed="false">
      <c r="A153" s="288" t="s">
        <v>268</v>
      </c>
      <c r="B153" s="288"/>
      <c r="C153" s="287" t="s">
        <v>269</v>
      </c>
      <c r="D153" s="271" t="s">
        <v>27</v>
      </c>
      <c r="E153" s="271"/>
      <c r="F153" s="275"/>
      <c r="G153" s="272" t="s">
        <v>29</v>
      </c>
      <c r="H153" s="272"/>
      <c r="I153" s="273"/>
      <c r="J153" s="40" t="n">
        <f aca="false">J154+J155+J156+J157</f>
        <v>0</v>
      </c>
      <c r="K153" s="274"/>
      <c r="L153" s="50"/>
      <c r="M153" s="51"/>
      <c r="N153" s="333"/>
      <c r="O153" s="332"/>
      <c r="P153" s="332"/>
      <c r="Q153" s="332"/>
      <c r="R153" s="332"/>
      <c r="S153" s="332"/>
      <c r="T153" s="332"/>
      <c r="U153" s="332"/>
      <c r="V153" s="332"/>
      <c r="W153" s="332"/>
      <c r="X153" s="332"/>
      <c r="Y153" s="332"/>
      <c r="Z153" s="332"/>
      <c r="AA153" s="332"/>
    </row>
    <row r="154" s="12" customFormat="true" ht="15" hidden="false" customHeight="true" outlineLevel="0" collapsed="false">
      <c r="A154" s="288"/>
      <c r="B154" s="288"/>
      <c r="C154" s="287"/>
      <c r="D154" s="271"/>
      <c r="E154" s="271"/>
      <c r="F154" s="275"/>
      <c r="G154" s="272" t="s">
        <v>30</v>
      </c>
      <c r="H154" s="272"/>
      <c r="I154" s="273"/>
      <c r="J154" s="40" t="n">
        <v>0</v>
      </c>
      <c r="K154" s="274"/>
      <c r="L154" s="50"/>
      <c r="M154" s="51"/>
      <c r="N154" s="333"/>
      <c r="O154" s="332"/>
      <c r="P154" s="332"/>
      <c r="Q154" s="332"/>
      <c r="R154" s="332"/>
      <c r="S154" s="332"/>
      <c r="T154" s="332"/>
      <c r="U154" s="332"/>
      <c r="V154" s="332"/>
      <c r="W154" s="332"/>
      <c r="X154" s="332"/>
      <c r="Y154" s="332"/>
      <c r="Z154" s="332"/>
      <c r="AA154" s="332"/>
    </row>
    <row r="155" s="12" customFormat="true" ht="15.75" hidden="false" customHeight="false" outlineLevel="0" collapsed="false">
      <c r="A155" s="288"/>
      <c r="B155" s="288"/>
      <c r="C155" s="287"/>
      <c r="D155" s="271" t="s">
        <v>31</v>
      </c>
      <c r="E155" s="271"/>
      <c r="F155" s="275"/>
      <c r="G155" s="272" t="s">
        <v>32</v>
      </c>
      <c r="H155" s="272"/>
      <c r="I155" s="273"/>
      <c r="J155" s="40" t="n">
        <v>0</v>
      </c>
      <c r="K155" s="274"/>
      <c r="L155" s="50"/>
      <c r="M155" s="51"/>
      <c r="N155" s="333"/>
      <c r="O155" s="332"/>
      <c r="P155" s="332"/>
      <c r="Q155" s="332"/>
      <c r="R155" s="332"/>
      <c r="S155" s="332"/>
      <c r="T155" s="332"/>
      <c r="U155" s="332"/>
      <c r="V155" s="332"/>
      <c r="W155" s="332"/>
      <c r="X155" s="332"/>
      <c r="Y155" s="332"/>
      <c r="Z155" s="332"/>
      <c r="AA155" s="332"/>
    </row>
    <row r="156" s="38" customFormat="true" ht="15" hidden="false" customHeight="true" outlineLevel="0" collapsed="false">
      <c r="A156" s="288"/>
      <c r="B156" s="288"/>
      <c r="C156" s="287"/>
      <c r="D156" s="271" t="s">
        <v>33</v>
      </c>
      <c r="E156" s="271"/>
      <c r="F156" s="275"/>
      <c r="G156" s="272" t="s">
        <v>33</v>
      </c>
      <c r="H156" s="272"/>
      <c r="I156" s="273"/>
      <c r="J156" s="40" t="n">
        <v>0</v>
      </c>
      <c r="K156" s="274"/>
      <c r="L156" s="50"/>
      <c r="M156" s="51"/>
      <c r="N156" s="333"/>
      <c r="O156" s="332"/>
      <c r="P156" s="332"/>
      <c r="Q156" s="332"/>
      <c r="R156" s="332"/>
      <c r="S156" s="332"/>
      <c r="T156" s="332"/>
      <c r="U156" s="332"/>
      <c r="V156" s="332"/>
      <c r="W156" s="332"/>
      <c r="X156" s="332"/>
      <c r="Y156" s="332"/>
      <c r="Z156" s="332"/>
      <c r="AA156" s="332"/>
    </row>
    <row r="157" s="38" customFormat="true" ht="15.75" hidden="false" customHeight="true" outlineLevel="0" collapsed="false">
      <c r="A157" s="288"/>
      <c r="B157" s="288"/>
      <c r="C157" s="287"/>
      <c r="D157" s="271"/>
      <c r="E157" s="271"/>
      <c r="F157" s="275"/>
      <c r="G157" s="272" t="s">
        <v>34</v>
      </c>
      <c r="H157" s="272"/>
      <c r="I157" s="273"/>
      <c r="J157" s="40" t="n">
        <v>0</v>
      </c>
      <c r="K157" s="274"/>
      <c r="L157" s="50"/>
      <c r="M157" s="51"/>
      <c r="N157" s="333"/>
      <c r="O157" s="332"/>
      <c r="P157" s="332"/>
      <c r="Q157" s="332"/>
      <c r="R157" s="332"/>
      <c r="S157" s="332"/>
      <c r="T157" s="332"/>
      <c r="U157" s="332"/>
      <c r="V157" s="332"/>
      <c r="W157" s="332"/>
      <c r="X157" s="332"/>
      <c r="Y157" s="332"/>
      <c r="Z157" s="332"/>
      <c r="AA157" s="332"/>
    </row>
    <row r="158" s="38" customFormat="true" ht="72" hidden="false" customHeight="true" outlineLevel="0" collapsed="false">
      <c r="A158" s="286" t="s">
        <v>270</v>
      </c>
      <c r="B158" s="291"/>
      <c r="C158" s="287" t="s">
        <v>269</v>
      </c>
      <c r="D158" s="287" t="s">
        <v>28</v>
      </c>
      <c r="E158" s="287" t="s">
        <v>28</v>
      </c>
      <c r="F158" s="287" t="s">
        <v>28</v>
      </c>
      <c r="G158" s="334" t="s">
        <v>28</v>
      </c>
      <c r="H158" s="254" t="s">
        <v>28</v>
      </c>
      <c r="I158" s="279" t="s">
        <v>28</v>
      </c>
      <c r="J158" s="29"/>
      <c r="K158" s="259"/>
      <c r="L158" s="31"/>
      <c r="M158" s="32"/>
      <c r="N158" s="63"/>
      <c r="O158" s="332"/>
      <c r="P158" s="332"/>
      <c r="Q158" s="332"/>
      <c r="R158" s="332"/>
      <c r="S158" s="332"/>
      <c r="T158" s="332"/>
      <c r="U158" s="332"/>
      <c r="V158" s="332"/>
      <c r="W158" s="332"/>
      <c r="X158" s="332"/>
      <c r="Y158" s="332"/>
      <c r="Z158" s="332"/>
      <c r="AA158" s="332"/>
    </row>
    <row r="159" s="38" customFormat="true" ht="15" hidden="false" customHeight="true" outlineLevel="0" collapsed="false">
      <c r="A159" s="286" t="s">
        <v>271</v>
      </c>
      <c r="B159" s="286"/>
      <c r="C159" s="287" t="s">
        <v>236</v>
      </c>
      <c r="D159" s="271" t="s">
        <v>27</v>
      </c>
      <c r="E159" s="271"/>
      <c r="F159" s="275"/>
      <c r="G159" s="272" t="s">
        <v>29</v>
      </c>
      <c r="H159" s="272"/>
      <c r="I159" s="273"/>
      <c r="J159" s="29"/>
      <c r="K159" s="259" t="n">
        <f aca="false">K160+K161+K162+K163</f>
        <v>9866.7</v>
      </c>
      <c r="L159" s="31"/>
      <c r="M159" s="32"/>
      <c r="N159" s="63"/>
      <c r="O159" s="332"/>
      <c r="P159" s="332"/>
      <c r="Q159" s="332"/>
      <c r="R159" s="332"/>
      <c r="S159" s="332"/>
      <c r="T159" s="332"/>
      <c r="U159" s="332"/>
      <c r="V159" s="332"/>
      <c r="W159" s="332"/>
      <c r="X159" s="332"/>
      <c r="Y159" s="332"/>
      <c r="Z159" s="332"/>
      <c r="AA159" s="332"/>
    </row>
    <row r="160" s="38" customFormat="true" ht="15" hidden="false" customHeight="true" outlineLevel="0" collapsed="false">
      <c r="A160" s="286"/>
      <c r="B160" s="286"/>
      <c r="C160" s="287" t="s">
        <v>236</v>
      </c>
      <c r="D160" s="271"/>
      <c r="E160" s="271"/>
      <c r="F160" s="275"/>
      <c r="G160" s="272" t="s">
        <v>30</v>
      </c>
      <c r="H160" s="272"/>
      <c r="I160" s="273"/>
      <c r="J160" s="29"/>
      <c r="K160" s="259"/>
      <c r="L160" s="31"/>
      <c r="M160" s="32"/>
      <c r="N160" s="63"/>
      <c r="O160" s="332"/>
      <c r="P160" s="332"/>
      <c r="Q160" s="332"/>
      <c r="R160" s="332"/>
      <c r="S160" s="332"/>
      <c r="T160" s="332"/>
      <c r="U160" s="332"/>
      <c r="V160" s="332"/>
      <c r="W160" s="332"/>
      <c r="X160" s="332"/>
      <c r="Y160" s="332"/>
      <c r="Z160" s="332"/>
      <c r="AA160" s="332"/>
    </row>
    <row r="161" s="12" customFormat="true" ht="15.75" hidden="false" customHeight="false" outlineLevel="0" collapsed="false">
      <c r="A161" s="286"/>
      <c r="B161" s="286"/>
      <c r="C161" s="287" t="s">
        <v>236</v>
      </c>
      <c r="D161" s="271" t="s">
        <v>31</v>
      </c>
      <c r="E161" s="271"/>
      <c r="F161" s="275"/>
      <c r="G161" s="272" t="s">
        <v>32</v>
      </c>
      <c r="H161" s="272"/>
      <c r="I161" s="273"/>
      <c r="J161" s="29"/>
      <c r="K161" s="259"/>
      <c r="L161" s="31"/>
      <c r="M161" s="32"/>
      <c r="N161" s="63"/>
      <c r="O161" s="332"/>
      <c r="P161" s="332"/>
      <c r="Q161" s="332"/>
      <c r="R161" s="332"/>
      <c r="S161" s="332"/>
      <c r="T161" s="332"/>
      <c r="U161" s="332"/>
      <c r="V161" s="332"/>
      <c r="W161" s="332"/>
      <c r="X161" s="332"/>
      <c r="Y161" s="332"/>
      <c r="Z161" s="332"/>
      <c r="AA161" s="332"/>
    </row>
    <row r="162" s="12" customFormat="true" ht="15" hidden="false" customHeight="true" outlineLevel="0" collapsed="false">
      <c r="A162" s="286"/>
      <c r="B162" s="286"/>
      <c r="C162" s="287" t="s">
        <v>236</v>
      </c>
      <c r="D162" s="271" t="s">
        <v>33</v>
      </c>
      <c r="E162" s="271"/>
      <c r="F162" s="275"/>
      <c r="G162" s="272" t="s">
        <v>33</v>
      </c>
      <c r="H162" s="272"/>
      <c r="I162" s="273"/>
      <c r="J162" s="29"/>
      <c r="K162" s="259" t="n">
        <v>9866.7</v>
      </c>
      <c r="L162" s="31"/>
      <c r="M162" s="32"/>
      <c r="N162" s="63"/>
      <c r="O162" s="332"/>
      <c r="P162" s="332"/>
      <c r="Q162" s="332"/>
      <c r="R162" s="332"/>
      <c r="S162" s="332"/>
      <c r="T162" s="332"/>
      <c r="U162" s="332"/>
      <c r="V162" s="332"/>
      <c r="W162" s="332"/>
      <c r="X162" s="332"/>
      <c r="Y162" s="332"/>
      <c r="Z162" s="332"/>
      <c r="AA162" s="332"/>
    </row>
    <row r="163" s="12" customFormat="true" ht="15.75" hidden="false" customHeight="true" outlineLevel="0" collapsed="false">
      <c r="A163" s="286"/>
      <c r="B163" s="286"/>
      <c r="C163" s="287" t="s">
        <v>236</v>
      </c>
      <c r="D163" s="271"/>
      <c r="E163" s="271"/>
      <c r="F163" s="275"/>
      <c r="G163" s="272" t="s">
        <v>34</v>
      </c>
      <c r="H163" s="272"/>
      <c r="I163" s="273"/>
      <c r="J163" s="29"/>
      <c r="K163" s="259"/>
      <c r="L163" s="31"/>
      <c r="M163" s="32"/>
      <c r="N163" s="63"/>
      <c r="O163" s="94"/>
      <c r="P163" s="37"/>
    </row>
    <row r="164" s="12" customFormat="true" ht="74.25" hidden="false" customHeight="true" outlineLevel="0" collapsed="false">
      <c r="A164" s="286" t="s">
        <v>272</v>
      </c>
      <c r="B164" s="291"/>
      <c r="C164" s="287" t="s">
        <v>236</v>
      </c>
      <c r="D164" s="287" t="s">
        <v>28</v>
      </c>
      <c r="E164" s="287" t="s">
        <v>28</v>
      </c>
      <c r="F164" s="287" t="s">
        <v>28</v>
      </c>
      <c r="G164" s="254" t="s">
        <v>28</v>
      </c>
      <c r="H164" s="254" t="s">
        <v>28</v>
      </c>
      <c r="I164" s="279" t="s">
        <v>28</v>
      </c>
      <c r="J164" s="29"/>
      <c r="K164" s="259"/>
      <c r="L164" s="31"/>
      <c r="M164" s="32"/>
      <c r="N164" s="63"/>
      <c r="P164" s="37"/>
    </row>
    <row r="165" s="12" customFormat="true" ht="15" hidden="false" customHeight="true" outlineLevel="0" collapsed="false">
      <c r="A165" s="269" t="s">
        <v>273</v>
      </c>
      <c r="B165" s="269"/>
      <c r="C165" s="270" t="s">
        <v>233</v>
      </c>
      <c r="D165" s="271" t="s">
        <v>27</v>
      </c>
      <c r="E165" s="271"/>
      <c r="F165" s="275"/>
      <c r="G165" s="272" t="s">
        <v>29</v>
      </c>
      <c r="H165" s="272"/>
      <c r="I165" s="273"/>
      <c r="J165" s="106" t="n">
        <f aca="false">J166+J167+J168+J169</f>
        <v>0</v>
      </c>
      <c r="K165" s="298" t="n">
        <f aca="false">K166+K167+K168+K169</f>
        <v>0</v>
      </c>
      <c r="L165" s="107" t="n">
        <f aca="false">L166+L167+L168+L169</f>
        <v>0</v>
      </c>
      <c r="M165" s="108" t="n">
        <f aca="false">M166+M167+M168+M169</f>
        <v>0</v>
      </c>
      <c r="N165" s="52"/>
      <c r="P165" s="37"/>
    </row>
    <row r="166" s="12" customFormat="true" ht="15" hidden="false" customHeight="true" outlineLevel="0" collapsed="false">
      <c r="A166" s="269"/>
      <c r="B166" s="269"/>
      <c r="C166" s="270"/>
      <c r="D166" s="271"/>
      <c r="E166" s="271"/>
      <c r="F166" s="275"/>
      <c r="G166" s="272" t="s">
        <v>30</v>
      </c>
      <c r="H166" s="272"/>
      <c r="I166" s="273"/>
      <c r="J166" s="29" t="n">
        <v>0</v>
      </c>
      <c r="K166" s="274"/>
      <c r="L166" s="50" t="n">
        <v>0</v>
      </c>
      <c r="M166" s="51"/>
      <c r="N166" s="52"/>
    </row>
    <row r="167" s="12" customFormat="true" ht="15.75" hidden="false" customHeight="false" outlineLevel="0" collapsed="false">
      <c r="A167" s="269"/>
      <c r="B167" s="269"/>
      <c r="C167" s="270"/>
      <c r="D167" s="271" t="s">
        <v>31</v>
      </c>
      <c r="E167" s="271"/>
      <c r="F167" s="275"/>
      <c r="G167" s="272" t="s">
        <v>32</v>
      </c>
      <c r="H167" s="272"/>
      <c r="I167" s="273"/>
      <c r="J167" s="29" t="n">
        <v>0</v>
      </c>
      <c r="K167" s="274"/>
      <c r="L167" s="50" t="n">
        <v>0</v>
      </c>
      <c r="M167" s="51"/>
      <c r="N167" s="52"/>
    </row>
    <row r="168" s="12" customFormat="true" ht="15.75" hidden="false" customHeight="true" outlineLevel="0" collapsed="false">
      <c r="A168" s="269"/>
      <c r="B168" s="269"/>
      <c r="C168" s="270"/>
      <c r="D168" s="271" t="s">
        <v>33</v>
      </c>
      <c r="E168" s="271"/>
      <c r="F168" s="275"/>
      <c r="G168" s="272" t="s">
        <v>33</v>
      </c>
      <c r="H168" s="272"/>
      <c r="I168" s="273"/>
      <c r="J168" s="29" t="n">
        <v>0</v>
      </c>
      <c r="K168" s="274" t="n">
        <f aca="false">K173</f>
        <v>0</v>
      </c>
      <c r="L168" s="50" t="n">
        <v>0</v>
      </c>
      <c r="M168" s="51"/>
      <c r="N168" s="52"/>
    </row>
    <row r="169" s="12" customFormat="true" ht="15.75" hidden="false" customHeight="false" outlineLevel="0" collapsed="false">
      <c r="A169" s="269"/>
      <c r="B169" s="269"/>
      <c r="C169" s="270"/>
      <c r="D169" s="271"/>
      <c r="E169" s="271"/>
      <c r="F169" s="275"/>
      <c r="G169" s="272" t="s">
        <v>34</v>
      </c>
      <c r="H169" s="272"/>
      <c r="I169" s="273"/>
      <c r="J169" s="29" t="n">
        <f aca="false">J180</f>
        <v>0</v>
      </c>
      <c r="K169" s="274"/>
      <c r="L169" s="50" t="n">
        <v>0</v>
      </c>
      <c r="M169" s="51"/>
      <c r="N169" s="52"/>
    </row>
    <row r="170" s="147" customFormat="true" ht="15" hidden="false" customHeight="true" outlineLevel="0" collapsed="false">
      <c r="A170" s="288" t="s">
        <v>274</v>
      </c>
      <c r="B170" s="288"/>
      <c r="C170" s="287" t="s">
        <v>242</v>
      </c>
      <c r="D170" s="271" t="s">
        <v>27</v>
      </c>
      <c r="E170" s="271"/>
      <c r="F170" s="275"/>
      <c r="G170" s="272" t="s">
        <v>29</v>
      </c>
      <c r="H170" s="272"/>
      <c r="I170" s="273"/>
      <c r="J170" s="106" t="n">
        <f aca="false">J171+J172+J173+J174</f>
        <v>0</v>
      </c>
      <c r="K170" s="298" t="n">
        <f aca="false">K171+K172+K173+K174</f>
        <v>0</v>
      </c>
      <c r="L170" s="107" t="n">
        <f aca="false">L171+L172+L173+L174</f>
        <v>0</v>
      </c>
      <c r="M170" s="108" t="n">
        <f aca="false">M171+M172+M173+M174</f>
        <v>0</v>
      </c>
      <c r="N170" s="59"/>
      <c r="O170" s="12"/>
      <c r="P170" s="12"/>
      <c r="Q170" s="12"/>
      <c r="R170" s="12"/>
      <c r="S170" s="12"/>
      <c r="T170" s="12"/>
      <c r="U170" s="12"/>
      <c r="V170" s="12"/>
      <c r="W170" s="12"/>
      <c r="X170" s="12"/>
      <c r="Y170" s="12"/>
      <c r="Z170" s="12"/>
      <c r="AA170" s="12"/>
    </row>
    <row r="171" s="147" customFormat="true" ht="15" hidden="false" customHeight="true" outlineLevel="0" collapsed="false">
      <c r="A171" s="288"/>
      <c r="B171" s="288"/>
      <c r="C171" s="287"/>
      <c r="D171" s="271"/>
      <c r="E171" s="271"/>
      <c r="F171" s="275"/>
      <c r="G171" s="272" t="s">
        <v>30</v>
      </c>
      <c r="H171" s="272"/>
      <c r="I171" s="273"/>
      <c r="J171" s="40"/>
      <c r="K171" s="274"/>
      <c r="L171" s="50"/>
      <c r="M171" s="51"/>
      <c r="N171" s="59"/>
      <c r="O171" s="12"/>
      <c r="P171" s="12"/>
      <c r="Q171" s="12"/>
      <c r="R171" s="12"/>
      <c r="S171" s="12"/>
      <c r="T171" s="12"/>
      <c r="U171" s="12"/>
      <c r="V171" s="12"/>
      <c r="W171" s="12"/>
      <c r="X171" s="12"/>
      <c r="Y171" s="12"/>
      <c r="Z171" s="12"/>
      <c r="AA171" s="12"/>
    </row>
    <row r="172" s="147" customFormat="true" ht="15.75" hidden="false" customHeight="false" outlineLevel="0" collapsed="false">
      <c r="A172" s="288"/>
      <c r="B172" s="288"/>
      <c r="C172" s="287"/>
      <c r="D172" s="271" t="s">
        <v>31</v>
      </c>
      <c r="E172" s="271"/>
      <c r="F172" s="275"/>
      <c r="G172" s="272" t="s">
        <v>32</v>
      </c>
      <c r="H172" s="272"/>
      <c r="I172" s="273"/>
      <c r="J172" s="40"/>
      <c r="K172" s="274"/>
      <c r="L172" s="50" t="n">
        <v>0</v>
      </c>
      <c r="M172" s="51"/>
      <c r="N172" s="59"/>
      <c r="O172" s="12"/>
      <c r="P172" s="12"/>
      <c r="Q172" s="12"/>
      <c r="R172" s="12"/>
      <c r="S172" s="12"/>
      <c r="T172" s="12"/>
      <c r="U172" s="12"/>
      <c r="V172" s="12"/>
      <c r="W172" s="12"/>
      <c r="X172" s="12"/>
      <c r="Y172" s="12"/>
      <c r="Z172" s="12"/>
      <c r="AA172" s="12"/>
    </row>
    <row r="173" s="147" customFormat="true" ht="15" hidden="false" customHeight="true" outlineLevel="0" collapsed="false">
      <c r="A173" s="288"/>
      <c r="B173" s="288"/>
      <c r="C173" s="287"/>
      <c r="D173" s="271" t="s">
        <v>33</v>
      </c>
      <c r="E173" s="271"/>
      <c r="F173" s="275"/>
      <c r="G173" s="272" t="s">
        <v>33</v>
      </c>
      <c r="H173" s="272"/>
      <c r="I173" s="273"/>
      <c r="J173" s="40" t="n">
        <v>0</v>
      </c>
      <c r="K173" s="274" t="n">
        <v>0</v>
      </c>
      <c r="L173" s="50" t="n">
        <v>0</v>
      </c>
      <c r="M173" s="51"/>
      <c r="N173" s="59"/>
      <c r="O173" s="12"/>
      <c r="P173" s="12"/>
      <c r="Q173" s="12"/>
      <c r="R173" s="12"/>
      <c r="S173" s="12"/>
      <c r="T173" s="12"/>
      <c r="U173" s="12"/>
      <c r="V173" s="12"/>
      <c r="W173" s="12"/>
      <c r="X173" s="12"/>
      <c r="Y173" s="12"/>
      <c r="Z173" s="12"/>
      <c r="AA173" s="12"/>
    </row>
    <row r="174" s="147" customFormat="true" ht="15.75" hidden="false" customHeight="true" outlineLevel="0" collapsed="false">
      <c r="A174" s="288"/>
      <c r="B174" s="288"/>
      <c r="C174" s="287"/>
      <c r="D174" s="271"/>
      <c r="E174" s="271"/>
      <c r="F174" s="275"/>
      <c r="G174" s="272" t="s">
        <v>34</v>
      </c>
      <c r="H174" s="272"/>
      <c r="I174" s="273"/>
      <c r="J174" s="40"/>
      <c r="K174" s="274"/>
      <c r="L174" s="50"/>
      <c r="M174" s="51"/>
      <c r="N174" s="59"/>
      <c r="O174" s="335"/>
      <c r="P174" s="38"/>
      <c r="Q174" s="38"/>
      <c r="R174" s="38"/>
      <c r="S174" s="38"/>
      <c r="T174" s="38"/>
      <c r="U174" s="38"/>
      <c r="V174" s="38"/>
      <c r="W174" s="38"/>
      <c r="X174" s="38"/>
      <c r="Y174" s="38"/>
      <c r="Z174" s="38"/>
      <c r="AA174" s="38"/>
    </row>
    <row r="175" s="147" customFormat="true" ht="78.75" hidden="false" customHeight="false" outlineLevel="0" collapsed="false">
      <c r="A175" s="286" t="s">
        <v>275</v>
      </c>
      <c r="B175" s="291"/>
      <c r="C175" s="287" t="s">
        <v>244</v>
      </c>
      <c r="D175" s="287" t="s">
        <v>28</v>
      </c>
      <c r="E175" s="287" t="s">
        <v>28</v>
      </c>
      <c r="F175" s="287" t="s">
        <v>28</v>
      </c>
      <c r="G175" s="254" t="s">
        <v>28</v>
      </c>
      <c r="H175" s="254" t="s">
        <v>28</v>
      </c>
      <c r="I175" s="279" t="s">
        <v>28</v>
      </c>
      <c r="J175" s="29"/>
      <c r="K175" s="259"/>
      <c r="L175" s="31"/>
      <c r="M175" s="32"/>
      <c r="N175" s="63"/>
      <c r="O175" s="38"/>
      <c r="P175" s="38"/>
      <c r="Q175" s="38"/>
      <c r="R175" s="38"/>
      <c r="S175" s="38"/>
      <c r="T175" s="38"/>
      <c r="U175" s="38"/>
      <c r="V175" s="38"/>
      <c r="W175" s="38"/>
      <c r="X175" s="38"/>
      <c r="Y175" s="38"/>
      <c r="Z175" s="38"/>
      <c r="AA175" s="38"/>
    </row>
    <row r="176" s="147" customFormat="true" ht="15" hidden="false" customHeight="true" outlineLevel="0" collapsed="false">
      <c r="A176" s="261" t="s">
        <v>133</v>
      </c>
      <c r="B176" s="261"/>
      <c r="C176" s="262" t="s">
        <v>26</v>
      </c>
      <c r="D176" s="263" t="s">
        <v>27</v>
      </c>
      <c r="E176" s="264" t="n">
        <v>2808.7</v>
      </c>
      <c r="F176" s="265"/>
      <c r="G176" s="266" t="s">
        <v>29</v>
      </c>
      <c r="H176" s="266"/>
      <c r="I176" s="267"/>
      <c r="J176" s="40" t="n">
        <f aca="false">J181+J192+J203+J225</f>
        <v>2808.7</v>
      </c>
      <c r="K176" s="40" t="n">
        <f aca="false">K181+K192+K203+K225</f>
        <v>24500</v>
      </c>
      <c r="L176" s="40" t="n">
        <f aca="false">L179</f>
        <v>0</v>
      </c>
      <c r="M176" s="42"/>
      <c r="N176" s="336"/>
      <c r="O176" s="38"/>
      <c r="P176" s="38"/>
      <c r="Q176" s="38"/>
      <c r="R176" s="38"/>
      <c r="S176" s="38"/>
      <c r="T176" s="38"/>
      <c r="U176" s="38"/>
      <c r="V176" s="38"/>
      <c r="W176" s="38"/>
      <c r="X176" s="38"/>
      <c r="Y176" s="38"/>
      <c r="Z176" s="38"/>
      <c r="AA176" s="38"/>
    </row>
    <row r="177" s="147" customFormat="true" ht="15" hidden="false" customHeight="true" outlineLevel="0" collapsed="false">
      <c r="A177" s="261"/>
      <c r="B177" s="261"/>
      <c r="C177" s="262"/>
      <c r="D177" s="263"/>
      <c r="E177" s="264"/>
      <c r="F177" s="265"/>
      <c r="G177" s="266" t="s">
        <v>30</v>
      </c>
      <c r="H177" s="266"/>
      <c r="I177" s="267"/>
      <c r="J177" s="40"/>
      <c r="K177" s="40"/>
      <c r="L177" s="40"/>
      <c r="M177" s="42"/>
      <c r="N177" s="336"/>
      <c r="O177" s="38"/>
      <c r="P177" s="38"/>
      <c r="Q177" s="38"/>
      <c r="R177" s="38"/>
      <c r="S177" s="38"/>
      <c r="T177" s="38"/>
      <c r="U177" s="38"/>
      <c r="V177" s="38"/>
      <c r="W177" s="38"/>
      <c r="X177" s="38"/>
      <c r="Y177" s="38"/>
      <c r="Z177" s="38"/>
      <c r="AA177" s="38"/>
    </row>
    <row r="178" s="147" customFormat="true" ht="15.75" hidden="false" customHeight="false" outlineLevel="0" collapsed="false">
      <c r="A178" s="261"/>
      <c r="B178" s="261"/>
      <c r="C178" s="262"/>
      <c r="D178" s="263" t="s">
        <v>31</v>
      </c>
      <c r="E178" s="264"/>
      <c r="F178" s="265"/>
      <c r="G178" s="266" t="s">
        <v>32</v>
      </c>
      <c r="H178" s="266"/>
      <c r="I178" s="267"/>
      <c r="J178" s="40"/>
      <c r="K178" s="40"/>
      <c r="L178" s="40"/>
      <c r="M178" s="42"/>
      <c r="N178" s="336"/>
      <c r="O178" s="38"/>
      <c r="P178" s="38"/>
      <c r="Q178" s="38"/>
      <c r="R178" s="38"/>
      <c r="S178" s="38"/>
      <c r="T178" s="38"/>
      <c r="U178" s="38"/>
      <c r="V178" s="38"/>
      <c r="W178" s="38"/>
      <c r="X178" s="38"/>
      <c r="Y178" s="38"/>
      <c r="Z178" s="38"/>
      <c r="AA178" s="38"/>
    </row>
    <row r="179" s="147" customFormat="true" ht="15.75" hidden="false" customHeight="true" outlineLevel="0" collapsed="false">
      <c r="A179" s="261"/>
      <c r="B179" s="261"/>
      <c r="C179" s="262"/>
      <c r="D179" s="263" t="s">
        <v>33</v>
      </c>
      <c r="E179" s="337" t="n">
        <v>2808.7</v>
      </c>
      <c r="F179" s="265"/>
      <c r="G179" s="266" t="s">
        <v>33</v>
      </c>
      <c r="H179" s="266"/>
      <c r="I179" s="267"/>
      <c r="J179" s="40" t="n">
        <f aca="false">J184+J195+J206+J228</f>
        <v>2808.7</v>
      </c>
      <c r="K179" s="40" t="n">
        <f aca="false">K184+K195+K206+K228</f>
        <v>24500</v>
      </c>
      <c r="L179" s="40"/>
      <c r="M179" s="42"/>
      <c r="N179" s="336"/>
      <c r="O179" s="12"/>
      <c r="P179" s="12"/>
      <c r="Q179" s="12"/>
      <c r="R179" s="12"/>
      <c r="S179" s="12"/>
      <c r="T179" s="12"/>
      <c r="U179" s="12"/>
      <c r="V179" s="12"/>
      <c r="W179" s="12"/>
      <c r="X179" s="12"/>
      <c r="Y179" s="12"/>
      <c r="Z179" s="12"/>
      <c r="AA179" s="12"/>
    </row>
    <row r="180" s="147" customFormat="true" ht="15.75" hidden="false" customHeight="false" outlineLevel="0" collapsed="false">
      <c r="A180" s="261"/>
      <c r="B180" s="261"/>
      <c r="C180" s="262"/>
      <c r="D180" s="263"/>
      <c r="E180" s="337"/>
      <c r="F180" s="265"/>
      <c r="G180" s="266" t="s">
        <v>34</v>
      </c>
      <c r="H180" s="266"/>
      <c r="I180" s="267"/>
      <c r="J180" s="40"/>
      <c r="K180" s="40" t="n">
        <f aca="false">K196</f>
        <v>0</v>
      </c>
      <c r="L180" s="40"/>
      <c r="M180" s="42"/>
      <c r="N180" s="338"/>
      <c r="O180" s="12"/>
      <c r="P180" s="12"/>
      <c r="Q180" s="12"/>
      <c r="R180" s="12"/>
      <c r="S180" s="12"/>
      <c r="T180" s="12"/>
      <c r="U180" s="12"/>
      <c r="V180" s="12"/>
      <c r="W180" s="12"/>
      <c r="X180" s="12"/>
      <c r="Y180" s="12"/>
      <c r="Z180" s="12"/>
      <c r="AA180" s="12"/>
    </row>
    <row r="181" s="147" customFormat="true" ht="15" hidden="false" customHeight="true" outlineLevel="0" collapsed="false">
      <c r="A181" s="269" t="s">
        <v>134</v>
      </c>
      <c r="B181" s="276"/>
      <c r="C181" s="270" t="s">
        <v>233</v>
      </c>
      <c r="D181" s="271" t="s">
        <v>27</v>
      </c>
      <c r="E181" s="297" t="n">
        <v>1133.2</v>
      </c>
      <c r="F181" s="275"/>
      <c r="G181" s="272" t="s">
        <v>29</v>
      </c>
      <c r="H181" s="339" t="n">
        <v>1133.2</v>
      </c>
      <c r="I181" s="282" t="n">
        <v>149.46</v>
      </c>
      <c r="J181" s="40" t="n">
        <f aca="false">J184</f>
        <v>1133.2</v>
      </c>
      <c r="K181" s="274" t="n">
        <f aca="false">K184</f>
        <v>11500</v>
      </c>
      <c r="L181" s="50"/>
      <c r="M181" s="51"/>
      <c r="N181" s="59"/>
      <c r="O181" s="12"/>
      <c r="P181" s="12"/>
      <c r="Q181" s="12"/>
      <c r="R181" s="12"/>
      <c r="S181" s="12"/>
      <c r="T181" s="12"/>
      <c r="U181" s="12"/>
      <c r="V181" s="12"/>
      <c r="W181" s="12"/>
      <c r="X181" s="12"/>
      <c r="Y181" s="12"/>
      <c r="Z181" s="12"/>
      <c r="AA181" s="12"/>
    </row>
    <row r="182" s="147" customFormat="true" ht="15" hidden="false" customHeight="true" outlineLevel="0" collapsed="false">
      <c r="A182" s="269"/>
      <c r="B182" s="276"/>
      <c r="C182" s="270"/>
      <c r="D182" s="271"/>
      <c r="E182" s="297"/>
      <c r="F182" s="275"/>
      <c r="G182" s="272" t="s">
        <v>30</v>
      </c>
      <c r="H182" s="339"/>
      <c r="I182" s="282"/>
      <c r="J182" s="40"/>
      <c r="K182" s="274"/>
      <c r="L182" s="50"/>
      <c r="M182" s="51"/>
      <c r="N182" s="59"/>
      <c r="O182" s="12"/>
      <c r="P182" s="12"/>
      <c r="Q182" s="12"/>
      <c r="R182" s="12"/>
      <c r="S182" s="12"/>
      <c r="T182" s="12"/>
      <c r="U182" s="12"/>
      <c r="V182" s="12"/>
      <c r="W182" s="12"/>
      <c r="X182" s="12"/>
      <c r="Y182" s="12"/>
      <c r="Z182" s="12"/>
      <c r="AA182" s="12"/>
    </row>
    <row r="183" s="147" customFormat="true" ht="15.75" hidden="false" customHeight="false" outlineLevel="0" collapsed="false">
      <c r="A183" s="269"/>
      <c r="B183" s="276"/>
      <c r="C183" s="270"/>
      <c r="D183" s="271" t="s">
        <v>31</v>
      </c>
      <c r="E183" s="297"/>
      <c r="F183" s="275"/>
      <c r="G183" s="272" t="s">
        <v>32</v>
      </c>
      <c r="H183" s="339"/>
      <c r="I183" s="282"/>
      <c r="J183" s="40"/>
      <c r="K183" s="274"/>
      <c r="L183" s="50"/>
      <c r="M183" s="51"/>
      <c r="N183" s="59"/>
      <c r="O183" s="12"/>
      <c r="P183" s="12"/>
      <c r="Q183" s="12"/>
      <c r="R183" s="12"/>
      <c r="S183" s="12"/>
      <c r="T183" s="12"/>
      <c r="U183" s="12"/>
      <c r="V183" s="12"/>
      <c r="W183" s="12"/>
      <c r="X183" s="12"/>
      <c r="Y183" s="12"/>
      <c r="Z183" s="12"/>
      <c r="AA183" s="12"/>
    </row>
    <row r="184" s="147" customFormat="true" ht="15.75" hidden="false" customHeight="true" outlineLevel="0" collapsed="false">
      <c r="A184" s="269"/>
      <c r="B184" s="276"/>
      <c r="C184" s="270"/>
      <c r="D184" s="271" t="s">
        <v>33</v>
      </c>
      <c r="E184" s="299" t="n">
        <v>1133.2</v>
      </c>
      <c r="F184" s="275"/>
      <c r="G184" s="272" t="s">
        <v>33</v>
      </c>
      <c r="H184" s="272" t="n">
        <v>1133.2</v>
      </c>
      <c r="I184" s="282" t="n">
        <v>149.46</v>
      </c>
      <c r="J184" s="40" t="n">
        <f aca="false">J189</f>
        <v>1133.2</v>
      </c>
      <c r="K184" s="274" t="n">
        <f aca="false">K189</f>
        <v>11500</v>
      </c>
      <c r="L184" s="50" t="n">
        <f aca="false">L189</f>
        <v>0</v>
      </c>
      <c r="M184" s="51"/>
      <c r="N184" s="59"/>
      <c r="O184" s="12"/>
      <c r="P184" s="12"/>
      <c r="Q184" s="12"/>
      <c r="R184" s="12"/>
      <c r="S184" s="12"/>
      <c r="T184" s="12"/>
      <c r="U184" s="12"/>
      <c r="V184" s="12"/>
      <c r="W184" s="12"/>
      <c r="X184" s="12"/>
      <c r="Y184" s="12"/>
      <c r="Z184" s="12"/>
      <c r="AA184" s="12"/>
    </row>
    <row r="185" s="147" customFormat="true" ht="15.75" hidden="false" customHeight="false" outlineLevel="0" collapsed="false">
      <c r="A185" s="269"/>
      <c r="B185" s="276"/>
      <c r="C185" s="270"/>
      <c r="D185" s="271"/>
      <c r="E185" s="299"/>
      <c r="F185" s="275"/>
      <c r="G185" s="272" t="s">
        <v>34</v>
      </c>
      <c r="H185" s="272"/>
      <c r="I185" s="282"/>
      <c r="J185" s="40"/>
      <c r="K185" s="274"/>
      <c r="L185" s="50"/>
      <c r="M185" s="51"/>
      <c r="N185" s="63"/>
      <c r="O185" s="12"/>
      <c r="P185" s="12"/>
      <c r="Q185" s="12"/>
      <c r="R185" s="12"/>
      <c r="S185" s="12"/>
      <c r="T185" s="12"/>
      <c r="U185" s="12"/>
      <c r="V185" s="12"/>
      <c r="W185" s="12"/>
      <c r="X185" s="12"/>
      <c r="Y185" s="12"/>
      <c r="Z185" s="12"/>
      <c r="AA185" s="12"/>
    </row>
    <row r="186" s="147" customFormat="true" ht="15" hidden="false" customHeight="true" outlineLevel="0" collapsed="false">
      <c r="A186" s="288" t="s">
        <v>135</v>
      </c>
      <c r="B186" s="288"/>
      <c r="C186" s="287" t="s">
        <v>244</v>
      </c>
      <c r="D186" s="271" t="s">
        <v>27</v>
      </c>
      <c r="E186" s="301" t="s">
        <v>276</v>
      </c>
      <c r="F186" s="340"/>
      <c r="G186" s="272" t="s">
        <v>29</v>
      </c>
      <c r="H186" s="272" t="n">
        <v>1133.2</v>
      </c>
      <c r="I186" s="282" t="n">
        <v>149.46</v>
      </c>
      <c r="J186" s="40" t="n">
        <f aca="false">J189</f>
        <v>1133.2</v>
      </c>
      <c r="K186" s="274" t="n">
        <f aca="false">K189</f>
        <v>11500</v>
      </c>
      <c r="L186" s="50" t="n">
        <f aca="false">L189</f>
        <v>0</v>
      </c>
      <c r="M186" s="51"/>
      <c r="N186" s="63"/>
      <c r="O186" s="12"/>
      <c r="P186" s="12"/>
      <c r="Q186" s="12"/>
      <c r="R186" s="12"/>
      <c r="S186" s="12"/>
      <c r="T186" s="12"/>
      <c r="U186" s="12"/>
      <c r="V186" s="12"/>
      <c r="W186" s="12"/>
      <c r="X186" s="12"/>
      <c r="Y186" s="12"/>
      <c r="Z186" s="12"/>
      <c r="AA186" s="12"/>
    </row>
    <row r="187" s="147" customFormat="true" ht="15" hidden="false" customHeight="true" outlineLevel="0" collapsed="false">
      <c r="A187" s="288"/>
      <c r="B187" s="288"/>
      <c r="C187" s="287"/>
      <c r="D187" s="271"/>
      <c r="E187" s="301"/>
      <c r="F187" s="340"/>
      <c r="G187" s="272" t="s">
        <v>30</v>
      </c>
      <c r="H187" s="272"/>
      <c r="I187" s="282"/>
      <c r="J187" s="40"/>
      <c r="K187" s="274"/>
      <c r="L187" s="50"/>
      <c r="M187" s="51"/>
      <c r="N187" s="63"/>
      <c r="O187" s="12"/>
      <c r="P187" s="12"/>
      <c r="Q187" s="12"/>
      <c r="R187" s="12"/>
      <c r="S187" s="12"/>
      <c r="T187" s="12"/>
      <c r="U187" s="12"/>
      <c r="V187" s="12"/>
      <c r="W187" s="12"/>
      <c r="X187" s="12"/>
      <c r="Y187" s="12"/>
      <c r="Z187" s="12"/>
      <c r="AA187" s="12"/>
    </row>
    <row r="188" s="147" customFormat="true" ht="15.75" hidden="false" customHeight="false" outlineLevel="0" collapsed="false">
      <c r="A188" s="288"/>
      <c r="B188" s="288"/>
      <c r="C188" s="287"/>
      <c r="D188" s="271" t="s">
        <v>31</v>
      </c>
      <c r="E188" s="301"/>
      <c r="F188" s="340"/>
      <c r="G188" s="272" t="s">
        <v>32</v>
      </c>
      <c r="H188" s="272"/>
      <c r="I188" s="282"/>
      <c r="J188" s="40"/>
      <c r="K188" s="274"/>
      <c r="L188" s="50"/>
      <c r="M188" s="51"/>
      <c r="N188" s="52"/>
    </row>
    <row r="189" s="147" customFormat="true" ht="15" hidden="false" customHeight="true" outlineLevel="0" collapsed="false">
      <c r="A189" s="288"/>
      <c r="B189" s="288"/>
      <c r="C189" s="287"/>
      <c r="D189" s="271" t="s">
        <v>33</v>
      </c>
      <c r="E189" s="301" t="s">
        <v>276</v>
      </c>
      <c r="F189" s="275"/>
      <c r="G189" s="272" t="s">
        <v>33</v>
      </c>
      <c r="H189" s="272" t="n">
        <v>1133.2</v>
      </c>
      <c r="I189" s="282" t="n">
        <v>149.46</v>
      </c>
      <c r="J189" s="40" t="n">
        <v>1133.2</v>
      </c>
      <c r="K189" s="274" t="n">
        <v>11500</v>
      </c>
      <c r="L189" s="50"/>
      <c r="M189" s="51"/>
      <c r="N189" s="52"/>
    </row>
    <row r="190" s="147" customFormat="true" ht="15.75" hidden="false" customHeight="true" outlineLevel="0" collapsed="false">
      <c r="A190" s="288"/>
      <c r="B190" s="288"/>
      <c r="C190" s="287"/>
      <c r="D190" s="271"/>
      <c r="E190" s="301"/>
      <c r="F190" s="275"/>
      <c r="G190" s="272" t="s">
        <v>34</v>
      </c>
      <c r="H190" s="272"/>
      <c r="I190" s="282"/>
      <c r="J190" s="153"/>
      <c r="K190" s="341"/>
      <c r="L190" s="154"/>
      <c r="M190" s="146"/>
      <c r="N190" s="43"/>
    </row>
    <row r="191" s="147" customFormat="true" ht="78.75" hidden="false" customHeight="false" outlineLevel="0" collapsed="false">
      <c r="A191" s="286" t="s">
        <v>277</v>
      </c>
      <c r="B191" s="286"/>
      <c r="C191" s="287" t="s">
        <v>244</v>
      </c>
      <c r="D191" s="287" t="s">
        <v>28</v>
      </c>
      <c r="E191" s="287" t="s">
        <v>28</v>
      </c>
      <c r="F191" s="287" t="s">
        <v>28</v>
      </c>
      <c r="G191" s="254" t="s">
        <v>28</v>
      </c>
      <c r="H191" s="254" t="s">
        <v>28</v>
      </c>
      <c r="I191" s="279" t="s">
        <v>28</v>
      </c>
      <c r="J191" s="156"/>
      <c r="K191" s="342"/>
      <c r="L191" s="158"/>
      <c r="M191" s="159"/>
      <c r="N191" s="43"/>
    </row>
    <row r="192" s="147" customFormat="true" ht="15" hidden="false" customHeight="true" outlineLevel="0" collapsed="false">
      <c r="A192" s="269" t="s">
        <v>140</v>
      </c>
      <c r="B192" s="269"/>
      <c r="C192" s="270" t="s">
        <v>233</v>
      </c>
      <c r="D192" s="271" t="s">
        <v>27</v>
      </c>
      <c r="E192" s="343"/>
      <c r="F192" s="275"/>
      <c r="G192" s="272" t="s">
        <v>29</v>
      </c>
      <c r="H192" s="272"/>
      <c r="I192" s="273"/>
      <c r="J192" s="153" t="n">
        <f aca="false">J195</f>
        <v>0</v>
      </c>
      <c r="K192" s="341" t="n">
        <f aca="false">K195+K196</f>
        <v>300</v>
      </c>
      <c r="L192" s="154" t="n">
        <f aca="false">L195</f>
        <v>0</v>
      </c>
      <c r="M192" s="146"/>
      <c r="N192" s="43"/>
    </row>
    <row r="193" s="147" customFormat="true" ht="15" hidden="false" customHeight="true" outlineLevel="0" collapsed="false">
      <c r="A193" s="269"/>
      <c r="B193" s="269"/>
      <c r="C193" s="270"/>
      <c r="D193" s="271"/>
      <c r="E193" s="343"/>
      <c r="F193" s="275"/>
      <c r="G193" s="272" t="s">
        <v>30</v>
      </c>
      <c r="H193" s="272"/>
      <c r="I193" s="273"/>
      <c r="J193" s="153"/>
      <c r="K193" s="341"/>
      <c r="L193" s="154"/>
      <c r="M193" s="146"/>
      <c r="N193" s="149"/>
    </row>
    <row r="194" s="147" customFormat="true" ht="15.75" hidden="false" customHeight="false" outlineLevel="0" collapsed="false">
      <c r="A194" s="269"/>
      <c r="B194" s="269"/>
      <c r="C194" s="270"/>
      <c r="D194" s="271" t="s">
        <v>31</v>
      </c>
      <c r="E194" s="343"/>
      <c r="F194" s="275"/>
      <c r="G194" s="272" t="s">
        <v>32</v>
      </c>
      <c r="H194" s="272"/>
      <c r="I194" s="273"/>
      <c r="J194" s="153"/>
      <c r="K194" s="341"/>
      <c r="L194" s="154"/>
      <c r="M194" s="146"/>
      <c r="N194" s="149"/>
    </row>
    <row r="195" s="147" customFormat="true" ht="15.75" hidden="false" customHeight="true" outlineLevel="0" collapsed="false">
      <c r="A195" s="269"/>
      <c r="B195" s="269"/>
      <c r="C195" s="270"/>
      <c r="D195" s="271" t="s">
        <v>33</v>
      </c>
      <c r="E195" s="344"/>
      <c r="F195" s="275"/>
      <c r="G195" s="272" t="s">
        <v>33</v>
      </c>
      <c r="H195" s="272"/>
      <c r="I195" s="273"/>
      <c r="J195" s="153" t="n">
        <f aca="false">J200</f>
        <v>0</v>
      </c>
      <c r="K195" s="341" t="n">
        <f aca="false">K200</f>
        <v>300</v>
      </c>
      <c r="L195" s="154" t="n">
        <f aca="false">L200</f>
        <v>0</v>
      </c>
      <c r="M195" s="146"/>
      <c r="N195" s="149"/>
    </row>
    <row r="196" s="147" customFormat="true" ht="15.75" hidden="false" customHeight="false" outlineLevel="0" collapsed="false">
      <c r="A196" s="269"/>
      <c r="B196" s="269"/>
      <c r="C196" s="270"/>
      <c r="D196" s="271"/>
      <c r="E196" s="344"/>
      <c r="F196" s="275"/>
      <c r="G196" s="272" t="s">
        <v>34</v>
      </c>
      <c r="H196" s="272"/>
      <c r="I196" s="273"/>
      <c r="J196" s="153"/>
      <c r="K196" s="341" t="n">
        <f aca="false">K201</f>
        <v>0</v>
      </c>
      <c r="L196" s="154"/>
      <c r="M196" s="146"/>
      <c r="N196" s="149"/>
    </row>
    <row r="197" s="147" customFormat="true" ht="15" hidden="false" customHeight="true" outlineLevel="0" collapsed="false">
      <c r="A197" s="288" t="s">
        <v>142</v>
      </c>
      <c r="B197" s="288"/>
      <c r="C197" s="287" t="s">
        <v>244</v>
      </c>
      <c r="D197" s="271" t="s">
        <v>27</v>
      </c>
      <c r="E197" s="271"/>
      <c r="F197" s="275"/>
      <c r="G197" s="272" t="s">
        <v>29</v>
      </c>
      <c r="H197" s="272"/>
      <c r="I197" s="273"/>
      <c r="J197" s="153" t="n">
        <f aca="false">J200</f>
        <v>0</v>
      </c>
      <c r="K197" s="341" t="n">
        <f aca="false">K200</f>
        <v>300</v>
      </c>
      <c r="L197" s="154" t="n">
        <f aca="false">L200</f>
        <v>0</v>
      </c>
      <c r="M197" s="146"/>
      <c r="N197" s="149"/>
    </row>
    <row r="198" s="147" customFormat="true" ht="15" hidden="false" customHeight="true" outlineLevel="0" collapsed="false">
      <c r="A198" s="288"/>
      <c r="B198" s="288"/>
      <c r="C198" s="287"/>
      <c r="D198" s="271"/>
      <c r="E198" s="271"/>
      <c r="F198" s="275"/>
      <c r="G198" s="272" t="s">
        <v>30</v>
      </c>
      <c r="H198" s="272"/>
      <c r="I198" s="273"/>
      <c r="J198" s="153"/>
      <c r="K198" s="341"/>
      <c r="L198" s="154"/>
      <c r="M198" s="146"/>
      <c r="N198" s="36"/>
    </row>
    <row r="199" s="147" customFormat="true" ht="15.75" hidden="false" customHeight="false" outlineLevel="0" collapsed="false">
      <c r="A199" s="288"/>
      <c r="B199" s="288"/>
      <c r="C199" s="287"/>
      <c r="D199" s="271" t="s">
        <v>31</v>
      </c>
      <c r="E199" s="271"/>
      <c r="F199" s="275"/>
      <c r="G199" s="272" t="s">
        <v>32</v>
      </c>
      <c r="H199" s="272"/>
      <c r="I199" s="273"/>
      <c r="J199" s="153"/>
      <c r="K199" s="341"/>
      <c r="L199" s="154"/>
      <c r="M199" s="146"/>
      <c r="N199" s="43"/>
    </row>
    <row r="200" s="147" customFormat="true" ht="89.25" hidden="false" customHeight="true" outlineLevel="0" collapsed="false">
      <c r="A200" s="288"/>
      <c r="B200" s="288"/>
      <c r="C200" s="287"/>
      <c r="D200" s="271" t="s">
        <v>33</v>
      </c>
      <c r="E200" s="271"/>
      <c r="F200" s="275"/>
      <c r="G200" s="272" t="s">
        <v>33</v>
      </c>
      <c r="H200" s="272"/>
      <c r="I200" s="273"/>
      <c r="J200" s="153"/>
      <c r="K200" s="341" t="n">
        <v>300</v>
      </c>
      <c r="L200" s="154" t="n">
        <v>0</v>
      </c>
      <c r="M200" s="146"/>
      <c r="N200" s="43"/>
    </row>
    <row r="201" s="147" customFormat="true" ht="15.75" hidden="false" customHeight="true" outlineLevel="0" collapsed="false">
      <c r="A201" s="288"/>
      <c r="B201" s="288"/>
      <c r="C201" s="287"/>
      <c r="D201" s="271"/>
      <c r="E201" s="271"/>
      <c r="F201" s="275"/>
      <c r="G201" s="272" t="s">
        <v>34</v>
      </c>
      <c r="H201" s="272"/>
      <c r="I201" s="273"/>
      <c r="J201" s="153"/>
      <c r="K201" s="341"/>
      <c r="L201" s="154"/>
      <c r="M201" s="146"/>
      <c r="N201" s="43"/>
    </row>
    <row r="202" s="147" customFormat="true" ht="99" hidden="false" customHeight="true" outlineLevel="0" collapsed="false">
      <c r="A202" s="286" t="s">
        <v>278</v>
      </c>
      <c r="B202" s="286"/>
      <c r="C202" s="287" t="s">
        <v>244</v>
      </c>
      <c r="D202" s="287" t="s">
        <v>28</v>
      </c>
      <c r="E202" s="287" t="s">
        <v>28</v>
      </c>
      <c r="F202" s="287" t="s">
        <v>28</v>
      </c>
      <c r="G202" s="254" t="s">
        <v>28</v>
      </c>
      <c r="H202" s="254" t="s">
        <v>28</v>
      </c>
      <c r="I202" s="279" t="s">
        <v>28</v>
      </c>
      <c r="J202" s="156"/>
      <c r="K202" s="342"/>
      <c r="L202" s="158"/>
      <c r="M202" s="159"/>
      <c r="N202" s="43"/>
    </row>
    <row r="203" s="147" customFormat="true" ht="15" hidden="false" customHeight="true" outlineLevel="0" collapsed="false">
      <c r="A203" s="269" t="s">
        <v>147</v>
      </c>
      <c r="B203" s="269"/>
      <c r="C203" s="270" t="s">
        <v>242</v>
      </c>
      <c r="D203" s="271" t="s">
        <v>27</v>
      </c>
      <c r="E203" s="345" t="n">
        <v>1675.5</v>
      </c>
      <c r="F203" s="340"/>
      <c r="G203" s="272" t="s">
        <v>29</v>
      </c>
      <c r="H203" s="272"/>
      <c r="I203" s="273"/>
      <c r="J203" s="153" t="n">
        <f aca="false">J206</f>
        <v>1675.5</v>
      </c>
      <c r="K203" s="341" t="n">
        <f aca="false">K206</f>
        <v>12700</v>
      </c>
      <c r="L203" s="154" t="n">
        <f aca="false">L206</f>
        <v>0</v>
      </c>
      <c r="M203" s="146"/>
      <c r="N203" s="43"/>
    </row>
    <row r="204" s="147" customFormat="true" ht="15" hidden="false" customHeight="true" outlineLevel="0" collapsed="false">
      <c r="A204" s="269"/>
      <c r="B204" s="269"/>
      <c r="C204" s="270"/>
      <c r="D204" s="271"/>
      <c r="E204" s="345"/>
      <c r="F204" s="340"/>
      <c r="G204" s="272" t="s">
        <v>30</v>
      </c>
      <c r="H204" s="272"/>
      <c r="I204" s="273"/>
      <c r="J204" s="153"/>
      <c r="K204" s="341"/>
      <c r="L204" s="154"/>
      <c r="M204" s="146"/>
      <c r="N204" s="43"/>
    </row>
    <row r="205" s="147" customFormat="true" ht="15.75" hidden="false" customHeight="false" outlineLevel="0" collapsed="false">
      <c r="A205" s="269"/>
      <c r="B205" s="269"/>
      <c r="C205" s="270"/>
      <c r="D205" s="271" t="s">
        <v>31</v>
      </c>
      <c r="E205" s="345"/>
      <c r="F205" s="340"/>
      <c r="G205" s="272" t="s">
        <v>32</v>
      </c>
      <c r="H205" s="272"/>
      <c r="I205" s="273"/>
      <c r="J205" s="153"/>
      <c r="K205" s="341"/>
      <c r="L205" s="154"/>
      <c r="M205" s="146"/>
      <c r="N205" s="43"/>
    </row>
    <row r="206" s="147" customFormat="true" ht="15.75" hidden="false" customHeight="true" outlineLevel="0" collapsed="false">
      <c r="A206" s="269"/>
      <c r="B206" s="269"/>
      <c r="C206" s="270"/>
      <c r="D206" s="271" t="s">
        <v>33</v>
      </c>
      <c r="E206" s="345" t="n">
        <v>1675.5</v>
      </c>
      <c r="F206" s="275"/>
      <c r="G206" s="272" t="s">
        <v>33</v>
      </c>
      <c r="H206" s="272"/>
      <c r="I206" s="273"/>
      <c r="J206" s="153" t="n">
        <f aca="false">J211</f>
        <v>1675.5</v>
      </c>
      <c r="K206" s="341" t="n">
        <f aca="false">K211</f>
        <v>12700</v>
      </c>
      <c r="L206" s="154" t="n">
        <f aca="false">L211</f>
        <v>0</v>
      </c>
      <c r="M206" s="146"/>
      <c r="N206" s="43"/>
    </row>
    <row r="207" s="147" customFormat="true" ht="15.75" hidden="false" customHeight="false" outlineLevel="0" collapsed="false">
      <c r="A207" s="269"/>
      <c r="B207" s="269"/>
      <c r="C207" s="270"/>
      <c r="D207" s="271"/>
      <c r="E207" s="345"/>
      <c r="F207" s="275"/>
      <c r="G207" s="272" t="s">
        <v>34</v>
      </c>
      <c r="H207" s="272"/>
      <c r="I207" s="273"/>
      <c r="J207" s="153"/>
      <c r="K207" s="341"/>
      <c r="L207" s="154"/>
      <c r="M207" s="146"/>
      <c r="N207" s="43"/>
    </row>
    <row r="208" s="147" customFormat="true" ht="15" hidden="false" customHeight="true" outlineLevel="0" collapsed="false">
      <c r="A208" s="288" t="s">
        <v>150</v>
      </c>
      <c r="B208" s="288"/>
      <c r="C208" s="287" t="s">
        <v>244</v>
      </c>
      <c r="D208" s="271" t="s">
        <v>27</v>
      </c>
      <c r="E208" s="301" t="s">
        <v>279</v>
      </c>
      <c r="F208" s="275"/>
      <c r="G208" s="272" t="s">
        <v>29</v>
      </c>
      <c r="H208" s="272"/>
      <c r="I208" s="273"/>
      <c r="J208" s="153" t="n">
        <f aca="false">J211</f>
        <v>1675.5</v>
      </c>
      <c r="K208" s="341" t="n">
        <f aca="false">K211</f>
        <v>12700</v>
      </c>
      <c r="L208" s="154" t="n">
        <f aca="false">L211</f>
        <v>0</v>
      </c>
      <c r="M208" s="146"/>
      <c r="N208" s="43"/>
    </row>
    <row r="209" s="147" customFormat="true" ht="15" hidden="false" customHeight="true" outlineLevel="0" collapsed="false">
      <c r="A209" s="288"/>
      <c r="B209" s="288"/>
      <c r="C209" s="287"/>
      <c r="D209" s="271"/>
      <c r="E209" s="301"/>
      <c r="F209" s="275"/>
      <c r="G209" s="272" t="s">
        <v>30</v>
      </c>
      <c r="H209" s="272"/>
      <c r="I209" s="273"/>
      <c r="J209" s="153"/>
      <c r="K209" s="341"/>
      <c r="L209" s="154"/>
      <c r="M209" s="146"/>
      <c r="N209" s="149"/>
    </row>
    <row r="210" s="147" customFormat="true" ht="15.75" hidden="false" customHeight="false" outlineLevel="0" collapsed="false">
      <c r="A210" s="288"/>
      <c r="B210" s="288"/>
      <c r="C210" s="287"/>
      <c r="D210" s="271" t="s">
        <v>31</v>
      </c>
      <c r="E210" s="301"/>
      <c r="F210" s="275"/>
      <c r="G210" s="272" t="s">
        <v>32</v>
      </c>
      <c r="H210" s="272"/>
      <c r="I210" s="273"/>
      <c r="J210" s="153"/>
      <c r="K210" s="341"/>
      <c r="L210" s="154"/>
      <c r="M210" s="146"/>
      <c r="N210" s="149"/>
    </row>
    <row r="211" s="147" customFormat="true" ht="15" hidden="false" customHeight="true" outlineLevel="0" collapsed="false">
      <c r="A211" s="288"/>
      <c r="B211" s="288"/>
      <c r="C211" s="287"/>
      <c r="D211" s="271" t="s">
        <v>33</v>
      </c>
      <c r="E211" s="301" t="s">
        <v>279</v>
      </c>
      <c r="F211" s="275"/>
      <c r="G211" s="272" t="s">
        <v>33</v>
      </c>
      <c r="H211" s="272"/>
      <c r="I211" s="273"/>
      <c r="J211" s="153" t="n">
        <v>1675.5</v>
      </c>
      <c r="K211" s="341" t="n">
        <v>12700</v>
      </c>
      <c r="L211" s="154" t="n">
        <v>0</v>
      </c>
      <c r="M211" s="146"/>
      <c r="N211" s="149"/>
    </row>
    <row r="212" s="147" customFormat="true" ht="15.75" hidden="false" customHeight="true" outlineLevel="0" collapsed="false">
      <c r="A212" s="288"/>
      <c r="B212" s="288"/>
      <c r="C212" s="287"/>
      <c r="D212" s="271"/>
      <c r="E212" s="301"/>
      <c r="F212" s="275"/>
      <c r="G212" s="272" t="s">
        <v>34</v>
      </c>
      <c r="H212" s="272"/>
      <c r="I212" s="273"/>
      <c r="J212" s="153"/>
      <c r="K212" s="341"/>
      <c r="L212" s="154"/>
      <c r="M212" s="146"/>
      <c r="N212" s="149"/>
    </row>
    <row r="213" s="147" customFormat="true" ht="78.75" hidden="false" customHeight="false" outlineLevel="0" collapsed="false">
      <c r="A213" s="286" t="s">
        <v>280</v>
      </c>
      <c r="B213" s="286"/>
      <c r="C213" s="287" t="s">
        <v>244</v>
      </c>
      <c r="D213" s="287" t="s">
        <v>28</v>
      </c>
      <c r="E213" s="287" t="s">
        <v>28</v>
      </c>
      <c r="F213" s="287" t="s">
        <v>28</v>
      </c>
      <c r="G213" s="254" t="s">
        <v>28</v>
      </c>
      <c r="H213" s="254" t="s">
        <v>28</v>
      </c>
      <c r="I213" s="279" t="s">
        <v>28</v>
      </c>
      <c r="J213" s="156"/>
      <c r="K213" s="342"/>
      <c r="L213" s="158"/>
      <c r="M213" s="159"/>
      <c r="N213" s="149"/>
    </row>
    <row r="214" s="147" customFormat="true" ht="15" hidden="false" customHeight="true" outlineLevel="0" collapsed="false">
      <c r="A214" s="269" t="s">
        <v>155</v>
      </c>
      <c r="B214" s="269"/>
      <c r="C214" s="346" t="s">
        <v>281</v>
      </c>
      <c r="D214" s="287" t="s">
        <v>28</v>
      </c>
      <c r="E214" s="287" t="s">
        <v>28</v>
      </c>
      <c r="F214" s="287" t="s">
        <v>28</v>
      </c>
      <c r="G214" s="287" t="s">
        <v>28</v>
      </c>
      <c r="H214" s="287" t="s">
        <v>28</v>
      </c>
      <c r="I214" s="287" t="s">
        <v>28</v>
      </c>
      <c r="J214" s="153"/>
      <c r="K214" s="341"/>
      <c r="L214" s="154"/>
      <c r="M214" s="146"/>
      <c r="N214" s="36"/>
    </row>
    <row r="215" s="147" customFormat="true" ht="15.75" hidden="false" customHeight="false" outlineLevel="0" collapsed="false">
      <c r="A215" s="269"/>
      <c r="B215" s="269"/>
      <c r="C215" s="346"/>
      <c r="D215" s="287"/>
      <c r="E215" s="287"/>
      <c r="F215" s="287"/>
      <c r="G215" s="287"/>
      <c r="H215" s="287"/>
      <c r="I215" s="287"/>
      <c r="J215" s="153"/>
      <c r="K215" s="341"/>
      <c r="L215" s="154"/>
      <c r="M215" s="146"/>
      <c r="N215" s="43"/>
    </row>
    <row r="216" s="164" customFormat="true" ht="15.75" hidden="false" customHeight="false" outlineLevel="0" collapsed="false">
      <c r="A216" s="269"/>
      <c r="B216" s="269"/>
      <c r="C216" s="346"/>
      <c r="D216" s="287" t="s">
        <v>31</v>
      </c>
      <c r="E216" s="287" t="s">
        <v>31</v>
      </c>
      <c r="F216" s="287" t="s">
        <v>31</v>
      </c>
      <c r="G216" s="287" t="s">
        <v>31</v>
      </c>
      <c r="H216" s="287" t="s">
        <v>31</v>
      </c>
      <c r="I216" s="287" t="s">
        <v>31</v>
      </c>
      <c r="J216" s="153"/>
      <c r="K216" s="341"/>
      <c r="L216" s="154"/>
      <c r="M216" s="146"/>
      <c r="N216" s="43"/>
      <c r="O216" s="147"/>
      <c r="P216" s="147"/>
      <c r="Q216" s="147"/>
      <c r="R216" s="147"/>
      <c r="S216" s="147"/>
      <c r="T216" s="147"/>
      <c r="U216" s="147"/>
      <c r="V216" s="147"/>
      <c r="W216" s="147"/>
      <c r="X216" s="147"/>
      <c r="Y216" s="147"/>
      <c r="Z216" s="147"/>
      <c r="AA216" s="147"/>
    </row>
    <row r="217" s="164" customFormat="true" ht="15.75" hidden="false" customHeight="true" outlineLevel="0" collapsed="false">
      <c r="A217" s="269"/>
      <c r="B217" s="269"/>
      <c r="C217" s="346"/>
      <c r="D217" s="287" t="s">
        <v>33</v>
      </c>
      <c r="E217" s="287" t="s">
        <v>33</v>
      </c>
      <c r="F217" s="287" t="s">
        <v>33</v>
      </c>
      <c r="G217" s="287" t="s">
        <v>33</v>
      </c>
      <c r="H217" s="287" t="s">
        <v>33</v>
      </c>
      <c r="I217" s="287" t="s">
        <v>33</v>
      </c>
      <c r="J217" s="153"/>
      <c r="K217" s="341"/>
      <c r="L217" s="154"/>
      <c r="M217" s="146"/>
      <c r="N217" s="43"/>
      <c r="O217" s="147"/>
      <c r="P217" s="147"/>
      <c r="Q217" s="147"/>
      <c r="R217" s="147"/>
      <c r="S217" s="147"/>
      <c r="T217" s="147"/>
      <c r="U217" s="147"/>
      <c r="V217" s="147"/>
      <c r="W217" s="147"/>
      <c r="X217" s="147"/>
      <c r="Y217" s="147"/>
      <c r="Z217" s="147"/>
      <c r="AA217" s="147"/>
    </row>
    <row r="218" s="164" customFormat="true" ht="15.75" hidden="false" customHeight="false" outlineLevel="0" collapsed="false">
      <c r="A218" s="269"/>
      <c r="B218" s="269"/>
      <c r="C218" s="346"/>
      <c r="D218" s="287"/>
      <c r="E218" s="287"/>
      <c r="F218" s="287"/>
      <c r="G218" s="287"/>
      <c r="H218" s="287"/>
      <c r="I218" s="287"/>
      <c r="J218" s="153"/>
      <c r="K218" s="341"/>
      <c r="L218" s="154"/>
      <c r="M218" s="146"/>
      <c r="N218" s="43"/>
      <c r="O218" s="147"/>
      <c r="P218" s="147"/>
      <c r="Q218" s="147"/>
      <c r="R218" s="147"/>
      <c r="S218" s="147"/>
      <c r="T218" s="147"/>
      <c r="U218" s="147"/>
      <c r="V218" s="147"/>
      <c r="W218" s="147"/>
      <c r="X218" s="147"/>
      <c r="Y218" s="147"/>
      <c r="Z218" s="147"/>
      <c r="AA218" s="147"/>
    </row>
    <row r="219" s="164" customFormat="true" ht="15" hidden="false" customHeight="true" outlineLevel="0" collapsed="false">
      <c r="A219" s="288" t="s">
        <v>157</v>
      </c>
      <c r="B219" s="288"/>
      <c r="C219" s="287" t="s">
        <v>282</v>
      </c>
      <c r="D219" s="287" t="s">
        <v>28</v>
      </c>
      <c r="E219" s="287" t="s">
        <v>28</v>
      </c>
      <c r="F219" s="287" t="s">
        <v>28</v>
      </c>
      <c r="G219" s="287" t="s">
        <v>28</v>
      </c>
      <c r="H219" s="287" t="s">
        <v>28</v>
      </c>
      <c r="I219" s="287" t="s">
        <v>28</v>
      </c>
      <c r="J219" s="153"/>
      <c r="K219" s="341"/>
      <c r="L219" s="154"/>
      <c r="M219" s="146"/>
      <c r="N219" s="43"/>
      <c r="O219" s="147"/>
      <c r="P219" s="147"/>
      <c r="Q219" s="147"/>
      <c r="R219" s="147"/>
      <c r="S219" s="147"/>
      <c r="T219" s="147"/>
      <c r="U219" s="147"/>
      <c r="V219" s="147"/>
      <c r="W219" s="147"/>
      <c r="X219" s="147"/>
      <c r="Y219" s="147"/>
      <c r="Z219" s="147"/>
      <c r="AA219" s="147"/>
    </row>
    <row r="220" s="164" customFormat="true" ht="15.75" hidden="false" customHeight="false" outlineLevel="0" collapsed="false">
      <c r="A220" s="288"/>
      <c r="B220" s="288"/>
      <c r="C220" s="287"/>
      <c r="D220" s="287"/>
      <c r="E220" s="287"/>
      <c r="F220" s="287"/>
      <c r="G220" s="287"/>
      <c r="H220" s="287"/>
      <c r="I220" s="287"/>
      <c r="J220" s="153"/>
      <c r="K220" s="341"/>
      <c r="L220" s="154"/>
      <c r="M220" s="146"/>
      <c r="N220" s="149"/>
      <c r="O220" s="147"/>
      <c r="P220" s="147"/>
      <c r="Q220" s="147"/>
      <c r="R220" s="147"/>
      <c r="S220" s="147"/>
      <c r="T220" s="147"/>
      <c r="U220" s="147"/>
      <c r="V220" s="147"/>
      <c r="W220" s="147"/>
      <c r="X220" s="147"/>
      <c r="Y220" s="147"/>
      <c r="Z220" s="147"/>
      <c r="AA220" s="147"/>
    </row>
    <row r="221" s="147" customFormat="true" ht="15.75" hidden="false" customHeight="false" outlineLevel="0" collapsed="false">
      <c r="A221" s="288"/>
      <c r="B221" s="288"/>
      <c r="C221" s="287"/>
      <c r="D221" s="287" t="s">
        <v>31</v>
      </c>
      <c r="E221" s="287" t="s">
        <v>31</v>
      </c>
      <c r="F221" s="287" t="s">
        <v>31</v>
      </c>
      <c r="G221" s="287" t="s">
        <v>31</v>
      </c>
      <c r="H221" s="287" t="s">
        <v>31</v>
      </c>
      <c r="I221" s="287" t="s">
        <v>31</v>
      </c>
      <c r="J221" s="153"/>
      <c r="K221" s="341"/>
      <c r="L221" s="154"/>
      <c r="M221" s="146"/>
      <c r="N221" s="149"/>
    </row>
    <row r="222" s="147" customFormat="true" ht="15.75" hidden="false" customHeight="false" outlineLevel="0" collapsed="false">
      <c r="A222" s="288"/>
      <c r="B222" s="288"/>
      <c r="C222" s="287"/>
      <c r="D222" s="287" t="s">
        <v>33</v>
      </c>
      <c r="E222" s="287" t="s">
        <v>33</v>
      </c>
      <c r="F222" s="287" t="s">
        <v>33</v>
      </c>
      <c r="G222" s="287" t="s">
        <v>33</v>
      </c>
      <c r="H222" s="287" t="s">
        <v>33</v>
      </c>
      <c r="I222" s="287" t="s">
        <v>33</v>
      </c>
      <c r="J222" s="153"/>
      <c r="K222" s="341"/>
      <c r="L222" s="154"/>
      <c r="M222" s="146"/>
      <c r="N222" s="149"/>
    </row>
    <row r="223" s="147" customFormat="true" ht="15.75" hidden="false" customHeight="true" outlineLevel="0" collapsed="false">
      <c r="A223" s="288"/>
      <c r="B223" s="288"/>
      <c r="C223" s="287"/>
      <c r="D223" s="287"/>
      <c r="E223" s="287"/>
      <c r="F223" s="287"/>
      <c r="G223" s="287"/>
      <c r="H223" s="287"/>
      <c r="I223" s="287"/>
      <c r="J223" s="153"/>
      <c r="K223" s="341"/>
      <c r="L223" s="154"/>
      <c r="M223" s="146"/>
      <c r="N223" s="149"/>
    </row>
    <row r="224" s="147" customFormat="true" ht="47.25" hidden="false" customHeight="true" outlineLevel="0" collapsed="false">
      <c r="A224" s="286" t="s">
        <v>283</v>
      </c>
      <c r="B224" s="286"/>
      <c r="C224" s="287" t="s">
        <v>282</v>
      </c>
      <c r="D224" s="287" t="s">
        <v>28</v>
      </c>
      <c r="E224" s="287" t="s">
        <v>28</v>
      </c>
      <c r="F224" s="287" t="s">
        <v>28</v>
      </c>
      <c r="G224" s="254" t="s">
        <v>28</v>
      </c>
      <c r="H224" s="254" t="s">
        <v>28</v>
      </c>
      <c r="I224" s="279" t="s">
        <v>28</v>
      </c>
      <c r="J224" s="156"/>
      <c r="K224" s="342"/>
      <c r="L224" s="158"/>
      <c r="M224" s="159"/>
      <c r="N224" s="149"/>
    </row>
    <row r="225" s="147" customFormat="true" ht="15" hidden="false" customHeight="true" outlineLevel="0" collapsed="false">
      <c r="A225" s="269" t="s">
        <v>160</v>
      </c>
      <c r="B225" s="269"/>
      <c r="C225" s="270" t="s">
        <v>284</v>
      </c>
      <c r="D225" s="287" t="s">
        <v>28</v>
      </c>
      <c r="E225" s="287" t="s">
        <v>28</v>
      </c>
      <c r="F225" s="287" t="s">
        <v>28</v>
      </c>
      <c r="G225" s="287" t="s">
        <v>28</v>
      </c>
      <c r="H225" s="287" t="s">
        <v>28</v>
      </c>
      <c r="I225" s="287" t="s">
        <v>28</v>
      </c>
      <c r="J225" s="153"/>
      <c r="K225" s="341"/>
      <c r="L225" s="154"/>
      <c r="M225" s="146"/>
      <c r="N225" s="43"/>
    </row>
    <row r="226" s="147" customFormat="true" ht="15.75" hidden="false" customHeight="false" outlineLevel="0" collapsed="false">
      <c r="A226" s="269"/>
      <c r="B226" s="269"/>
      <c r="C226" s="270"/>
      <c r="D226" s="287"/>
      <c r="E226" s="287"/>
      <c r="F226" s="287"/>
      <c r="G226" s="287"/>
      <c r="H226" s="287"/>
      <c r="I226" s="287"/>
      <c r="J226" s="153"/>
      <c r="K226" s="341"/>
      <c r="L226" s="154"/>
      <c r="M226" s="146"/>
      <c r="N226" s="43"/>
    </row>
    <row r="227" s="147" customFormat="true" ht="15.75" hidden="false" customHeight="false" outlineLevel="0" collapsed="false">
      <c r="A227" s="269"/>
      <c r="B227" s="269"/>
      <c r="C227" s="270"/>
      <c r="D227" s="287" t="s">
        <v>31</v>
      </c>
      <c r="E227" s="287" t="s">
        <v>31</v>
      </c>
      <c r="F227" s="287" t="s">
        <v>31</v>
      </c>
      <c r="G227" s="287" t="s">
        <v>31</v>
      </c>
      <c r="H227" s="287" t="s">
        <v>31</v>
      </c>
      <c r="I227" s="287" t="s">
        <v>31</v>
      </c>
      <c r="J227" s="153"/>
      <c r="K227" s="341"/>
      <c r="L227" s="154"/>
      <c r="M227" s="146"/>
      <c r="N227" s="43"/>
    </row>
    <row r="228" s="147" customFormat="true" ht="15.75" hidden="false" customHeight="true" outlineLevel="0" collapsed="false">
      <c r="A228" s="269"/>
      <c r="B228" s="269"/>
      <c r="C228" s="270"/>
      <c r="D228" s="287" t="s">
        <v>33</v>
      </c>
      <c r="E228" s="287" t="s">
        <v>33</v>
      </c>
      <c r="F228" s="287" t="s">
        <v>33</v>
      </c>
      <c r="G228" s="287" t="s">
        <v>33</v>
      </c>
      <c r="H228" s="287" t="s">
        <v>33</v>
      </c>
      <c r="I228" s="287" t="s">
        <v>33</v>
      </c>
      <c r="J228" s="153"/>
      <c r="K228" s="341"/>
      <c r="L228" s="154"/>
      <c r="M228" s="146"/>
      <c r="N228" s="43"/>
    </row>
    <row r="229" s="147" customFormat="true" ht="15.75" hidden="false" customHeight="false" outlineLevel="0" collapsed="false">
      <c r="A229" s="269"/>
      <c r="B229" s="269"/>
      <c r="C229" s="270"/>
      <c r="D229" s="287"/>
      <c r="E229" s="287"/>
      <c r="F229" s="287"/>
      <c r="G229" s="287"/>
      <c r="H229" s="287"/>
      <c r="I229" s="287"/>
      <c r="J229" s="153"/>
      <c r="K229" s="341"/>
      <c r="L229" s="154"/>
      <c r="M229" s="146"/>
      <c r="N229" s="149"/>
    </row>
    <row r="230" s="147" customFormat="true" ht="15" hidden="false" customHeight="true" outlineLevel="0" collapsed="false">
      <c r="A230" s="288" t="s">
        <v>161</v>
      </c>
      <c r="B230" s="288"/>
      <c r="C230" s="287" t="s">
        <v>285</v>
      </c>
      <c r="D230" s="287" t="s">
        <v>28</v>
      </c>
      <c r="E230" s="287" t="s">
        <v>28</v>
      </c>
      <c r="F230" s="287" t="s">
        <v>28</v>
      </c>
      <c r="G230" s="287" t="s">
        <v>28</v>
      </c>
      <c r="H230" s="287" t="s">
        <v>28</v>
      </c>
      <c r="I230" s="287" t="s">
        <v>28</v>
      </c>
      <c r="J230" s="153"/>
      <c r="K230" s="341"/>
      <c r="L230" s="154"/>
      <c r="M230" s="146"/>
      <c r="N230" s="149"/>
    </row>
    <row r="231" s="147" customFormat="true" ht="15.75" hidden="false" customHeight="false" outlineLevel="0" collapsed="false">
      <c r="A231" s="288"/>
      <c r="B231" s="288"/>
      <c r="C231" s="287"/>
      <c r="D231" s="287"/>
      <c r="E231" s="287"/>
      <c r="F231" s="287"/>
      <c r="G231" s="287"/>
      <c r="H231" s="287"/>
      <c r="I231" s="287"/>
      <c r="J231" s="153"/>
      <c r="K231" s="341"/>
      <c r="L231" s="154"/>
      <c r="M231" s="146"/>
      <c r="N231" s="149"/>
    </row>
    <row r="232" s="147" customFormat="true" ht="15.75" hidden="false" customHeight="false" outlineLevel="0" collapsed="false">
      <c r="A232" s="288"/>
      <c r="B232" s="288"/>
      <c r="C232" s="287"/>
      <c r="D232" s="287" t="s">
        <v>31</v>
      </c>
      <c r="E232" s="287" t="s">
        <v>31</v>
      </c>
      <c r="F232" s="287" t="s">
        <v>31</v>
      </c>
      <c r="G232" s="287" t="s">
        <v>31</v>
      </c>
      <c r="H232" s="287" t="s">
        <v>31</v>
      </c>
      <c r="I232" s="287" t="s">
        <v>31</v>
      </c>
      <c r="J232" s="153"/>
      <c r="K232" s="341"/>
      <c r="L232" s="154"/>
      <c r="M232" s="146"/>
      <c r="N232" s="149"/>
    </row>
    <row r="233" s="147" customFormat="true" ht="15.75" hidden="false" customHeight="false" outlineLevel="0" collapsed="false">
      <c r="A233" s="288"/>
      <c r="B233" s="288"/>
      <c r="C233" s="287"/>
      <c r="D233" s="287" t="s">
        <v>33</v>
      </c>
      <c r="E233" s="287" t="s">
        <v>33</v>
      </c>
      <c r="F233" s="287" t="s">
        <v>33</v>
      </c>
      <c r="G233" s="287" t="s">
        <v>33</v>
      </c>
      <c r="H233" s="287" t="s">
        <v>33</v>
      </c>
      <c r="I233" s="287" t="s">
        <v>33</v>
      </c>
      <c r="J233" s="153"/>
      <c r="K233" s="341"/>
      <c r="L233" s="154"/>
      <c r="M233" s="146"/>
      <c r="N233" s="149"/>
    </row>
    <row r="234" s="147" customFormat="true" ht="15.75" hidden="false" customHeight="true" outlineLevel="0" collapsed="false">
      <c r="A234" s="288"/>
      <c r="B234" s="288"/>
      <c r="C234" s="287"/>
      <c r="D234" s="287"/>
      <c r="E234" s="287"/>
      <c r="F234" s="287"/>
      <c r="G234" s="287"/>
      <c r="H234" s="287"/>
      <c r="I234" s="287"/>
      <c r="J234" s="153"/>
      <c r="K234" s="341"/>
      <c r="L234" s="154"/>
      <c r="M234" s="146"/>
      <c r="N234" s="36"/>
      <c r="O234" s="347"/>
      <c r="P234" s="164"/>
      <c r="Q234" s="164"/>
      <c r="R234" s="164"/>
      <c r="S234" s="164"/>
      <c r="T234" s="164"/>
      <c r="U234" s="164"/>
      <c r="V234" s="164"/>
      <c r="W234" s="164"/>
      <c r="X234" s="164"/>
      <c r="Y234" s="164"/>
      <c r="Z234" s="164"/>
      <c r="AA234" s="164"/>
    </row>
    <row r="235" s="147" customFormat="true" ht="71.25" hidden="false" customHeight="true" outlineLevel="0" collapsed="false">
      <c r="A235" s="286" t="s">
        <v>286</v>
      </c>
      <c r="B235" s="286"/>
      <c r="C235" s="287" t="s">
        <v>287</v>
      </c>
      <c r="D235" s="287" t="s">
        <v>28</v>
      </c>
      <c r="E235" s="287" t="s">
        <v>28</v>
      </c>
      <c r="F235" s="287" t="s">
        <v>28</v>
      </c>
      <c r="G235" s="254" t="s">
        <v>28</v>
      </c>
      <c r="H235" s="254" t="s">
        <v>28</v>
      </c>
      <c r="I235" s="279" t="s">
        <v>28</v>
      </c>
      <c r="J235" s="156"/>
      <c r="K235" s="342"/>
      <c r="L235" s="158"/>
      <c r="M235" s="159"/>
      <c r="N235" s="36"/>
      <c r="O235" s="164"/>
      <c r="P235" s="164"/>
      <c r="Q235" s="164"/>
      <c r="R235" s="164"/>
      <c r="S235" s="164"/>
      <c r="T235" s="164"/>
      <c r="U235" s="164"/>
      <c r="V235" s="164"/>
      <c r="W235" s="164"/>
      <c r="X235" s="164"/>
      <c r="Y235" s="164"/>
      <c r="Z235" s="164"/>
      <c r="AA235" s="164"/>
    </row>
    <row r="236" s="147" customFormat="true" ht="15" hidden="false" customHeight="true" outlineLevel="0" collapsed="false">
      <c r="A236" s="261" t="s">
        <v>165</v>
      </c>
      <c r="B236" s="261"/>
      <c r="C236" s="262" t="s">
        <v>288</v>
      </c>
      <c r="D236" s="263" t="s">
        <v>27</v>
      </c>
      <c r="E236" s="348" t="n">
        <v>21710.3</v>
      </c>
      <c r="F236" s="265"/>
      <c r="G236" s="266" t="s">
        <v>29</v>
      </c>
      <c r="H236" s="266"/>
      <c r="I236" s="267"/>
      <c r="J236" s="153" t="n">
        <f aca="false">SUM(J237:J240)</f>
        <v>21710.3</v>
      </c>
      <c r="K236" s="153" t="n">
        <f aca="false">K237+K238+K239+K240</f>
        <v>244726.9</v>
      </c>
      <c r="L236" s="153" t="n">
        <f aca="false">L239+L238</f>
        <v>0</v>
      </c>
      <c r="M236" s="206" t="n">
        <f aca="false">M238+M239</f>
        <v>0</v>
      </c>
      <c r="N236" s="268"/>
      <c r="O236" s="164"/>
      <c r="P236" s="164"/>
      <c r="Q236" s="164"/>
      <c r="R236" s="164"/>
      <c r="S236" s="164"/>
      <c r="T236" s="164"/>
      <c r="U236" s="164"/>
      <c r="V236" s="164"/>
      <c r="W236" s="164"/>
      <c r="X236" s="164"/>
      <c r="Y236" s="164"/>
      <c r="Z236" s="164"/>
      <c r="AA236" s="164"/>
    </row>
    <row r="237" s="147" customFormat="true" ht="15" hidden="false" customHeight="true" outlineLevel="0" collapsed="false">
      <c r="A237" s="261"/>
      <c r="B237" s="261"/>
      <c r="C237" s="262"/>
      <c r="D237" s="263"/>
      <c r="E237" s="348"/>
      <c r="F237" s="265"/>
      <c r="G237" s="266" t="s">
        <v>30</v>
      </c>
      <c r="H237" s="266"/>
      <c r="I237" s="267"/>
      <c r="J237" s="153"/>
      <c r="K237" s="153"/>
      <c r="L237" s="153"/>
      <c r="M237" s="206"/>
      <c r="N237" s="268"/>
      <c r="O237" s="164"/>
      <c r="P237" s="349"/>
      <c r="Q237" s="164"/>
      <c r="R237" s="164"/>
      <c r="S237" s="164"/>
      <c r="T237" s="164"/>
      <c r="U237" s="164"/>
      <c r="V237" s="164"/>
      <c r="W237" s="164"/>
      <c r="X237" s="164"/>
      <c r="Y237" s="164"/>
      <c r="Z237" s="164"/>
      <c r="AA237" s="164"/>
    </row>
    <row r="238" s="147" customFormat="true" ht="15.75" hidden="false" customHeight="false" outlineLevel="0" collapsed="false">
      <c r="A238" s="261"/>
      <c r="B238" s="261"/>
      <c r="C238" s="262"/>
      <c r="D238" s="263" t="s">
        <v>31</v>
      </c>
      <c r="E238" s="348"/>
      <c r="F238" s="265"/>
      <c r="G238" s="266" t="s">
        <v>32</v>
      </c>
      <c r="H238" s="266"/>
      <c r="I238" s="267"/>
      <c r="J238" s="153"/>
      <c r="K238" s="153" t="n">
        <f aca="false">K243</f>
        <v>69182</v>
      </c>
      <c r="L238" s="153" t="n">
        <f aca="false">L243+L273</f>
        <v>0</v>
      </c>
      <c r="M238" s="206" t="n">
        <f aca="false">M273</f>
        <v>0</v>
      </c>
      <c r="N238" s="268"/>
      <c r="O238" s="164"/>
      <c r="P238" s="164"/>
      <c r="Q238" s="164"/>
      <c r="R238" s="164"/>
      <c r="S238" s="164"/>
      <c r="T238" s="164"/>
      <c r="U238" s="164"/>
      <c r="V238" s="164"/>
      <c r="W238" s="164"/>
      <c r="X238" s="164"/>
      <c r="Y238" s="164"/>
      <c r="Z238" s="164"/>
      <c r="AA238" s="164"/>
    </row>
    <row r="239" s="147" customFormat="true" ht="22.5" hidden="false" customHeight="true" outlineLevel="0" collapsed="false">
      <c r="A239" s="261"/>
      <c r="B239" s="261"/>
      <c r="C239" s="262"/>
      <c r="D239" s="263" t="s">
        <v>33</v>
      </c>
      <c r="E239" s="348" t="n">
        <v>21710.3</v>
      </c>
      <c r="F239" s="265"/>
      <c r="G239" s="266" t="s">
        <v>33</v>
      </c>
      <c r="H239" s="266"/>
      <c r="I239" s="267"/>
      <c r="J239" s="153" t="n">
        <f aca="false">J274+J244</f>
        <v>21710.3</v>
      </c>
      <c r="K239" s="153" t="n">
        <f aca="false">K274+K244</f>
        <v>175544.9</v>
      </c>
      <c r="L239" s="153" t="n">
        <f aca="false">L274+L244+L274</f>
        <v>0</v>
      </c>
      <c r="M239" s="206" t="n">
        <f aca="false">M274</f>
        <v>0</v>
      </c>
      <c r="N239" s="268"/>
    </row>
    <row r="240" s="147" customFormat="true" ht="28.5" hidden="false" customHeight="true" outlineLevel="0" collapsed="false">
      <c r="A240" s="261"/>
      <c r="B240" s="261"/>
      <c r="C240" s="262"/>
      <c r="D240" s="263"/>
      <c r="E240" s="348"/>
      <c r="F240" s="265"/>
      <c r="G240" s="266" t="s">
        <v>34</v>
      </c>
      <c r="H240" s="266"/>
      <c r="I240" s="267"/>
      <c r="J240" s="153"/>
      <c r="K240" s="153"/>
      <c r="L240" s="153"/>
      <c r="M240" s="206"/>
      <c r="N240" s="268"/>
    </row>
    <row r="241" s="147" customFormat="true" ht="17.25" hidden="false" customHeight="true" outlineLevel="0" collapsed="false">
      <c r="A241" s="350" t="s">
        <v>289</v>
      </c>
      <c r="B241" s="350"/>
      <c r="C241" s="270" t="s">
        <v>233</v>
      </c>
      <c r="D241" s="271" t="s">
        <v>27</v>
      </c>
      <c r="E241" s="345" t="n">
        <v>21710.3</v>
      </c>
      <c r="F241" s="275"/>
      <c r="G241" s="272" t="s">
        <v>29</v>
      </c>
      <c r="H241" s="272" t="n">
        <v>21710.26</v>
      </c>
      <c r="I241" s="351" t="n">
        <v>2575.59</v>
      </c>
      <c r="J241" s="153" t="n">
        <f aca="false">J244</f>
        <v>21710.3</v>
      </c>
      <c r="K241" s="341" t="n">
        <f aca="false">K242+K243+K244+K245</f>
        <v>204726.9</v>
      </c>
      <c r="L241" s="154" t="n">
        <f aca="false">SUM(L242:L245)</f>
        <v>0</v>
      </c>
      <c r="M241" s="146"/>
      <c r="N241" s="149"/>
    </row>
    <row r="242" s="147" customFormat="true" ht="30.75" hidden="false" customHeight="true" outlineLevel="0" collapsed="false">
      <c r="A242" s="350"/>
      <c r="B242" s="350"/>
      <c r="C242" s="270"/>
      <c r="D242" s="271"/>
      <c r="E242" s="345"/>
      <c r="F242" s="275"/>
      <c r="G242" s="272" t="s">
        <v>30</v>
      </c>
      <c r="H242" s="272"/>
      <c r="I242" s="351"/>
      <c r="J242" s="352" t="n">
        <f aca="false">J247+J254+J261</f>
        <v>0</v>
      </c>
      <c r="K242" s="353" t="n">
        <f aca="false">K247+K254+K261</f>
        <v>0</v>
      </c>
      <c r="L242" s="354" t="n">
        <f aca="false">L247+L254+L261</f>
        <v>0</v>
      </c>
      <c r="M242" s="146"/>
      <c r="N242" s="36"/>
    </row>
    <row r="243" s="147" customFormat="true" ht="19.5" hidden="false" customHeight="true" outlineLevel="0" collapsed="false">
      <c r="A243" s="350"/>
      <c r="B243" s="350"/>
      <c r="C243" s="270"/>
      <c r="D243" s="271" t="s">
        <v>31</v>
      </c>
      <c r="E243" s="345"/>
      <c r="F243" s="275"/>
      <c r="G243" s="272" t="s">
        <v>32</v>
      </c>
      <c r="H243" s="272"/>
      <c r="I243" s="351"/>
      <c r="J243" s="352" t="n">
        <f aca="false">J248+J255+J262</f>
        <v>0</v>
      </c>
      <c r="K243" s="353" t="n">
        <f aca="false">K248+K255+K262</f>
        <v>69182</v>
      </c>
      <c r="L243" s="354" t="n">
        <f aca="false">L248+L255+L262</f>
        <v>0</v>
      </c>
      <c r="M243" s="146"/>
      <c r="N243" s="36"/>
    </row>
    <row r="244" s="147" customFormat="true" ht="15.75" hidden="false" customHeight="true" outlineLevel="0" collapsed="false">
      <c r="A244" s="350"/>
      <c r="B244" s="350"/>
      <c r="C244" s="270"/>
      <c r="D244" s="271" t="s">
        <v>33</v>
      </c>
      <c r="E244" s="345" t="n">
        <v>21710.3</v>
      </c>
      <c r="F244" s="275"/>
      <c r="G244" s="272" t="s">
        <v>33</v>
      </c>
      <c r="H244" s="272" t="n">
        <v>21710.26</v>
      </c>
      <c r="I244" s="351" t="n">
        <v>2575.59</v>
      </c>
      <c r="J244" s="352" t="n">
        <f aca="false">J249+J256+J263</f>
        <v>21710.3</v>
      </c>
      <c r="K244" s="353" t="n">
        <f aca="false">K249+K256+K263</f>
        <v>135544.9</v>
      </c>
      <c r="L244" s="354" t="n">
        <f aca="false">L249+L256+L263</f>
        <v>0</v>
      </c>
      <c r="M244" s="146"/>
      <c r="N244" s="43"/>
    </row>
    <row r="245" s="147" customFormat="true" ht="15.75" hidden="false" customHeight="false" outlineLevel="0" collapsed="false">
      <c r="A245" s="350"/>
      <c r="B245" s="350"/>
      <c r="C245" s="270"/>
      <c r="D245" s="271"/>
      <c r="E245" s="345"/>
      <c r="F245" s="275"/>
      <c r="G245" s="272" t="s">
        <v>34</v>
      </c>
      <c r="H245" s="272"/>
      <c r="I245" s="351"/>
      <c r="J245" s="352" t="n">
        <f aca="false">J250+J257+J264</f>
        <v>0</v>
      </c>
      <c r="K245" s="353" t="n">
        <f aca="false">K250+K257+K264</f>
        <v>0</v>
      </c>
      <c r="L245" s="354" t="n">
        <f aca="false">L250+L257+L264</f>
        <v>0</v>
      </c>
      <c r="M245" s="146"/>
      <c r="N245" s="43"/>
    </row>
    <row r="246" s="147" customFormat="true" ht="15" hidden="false" customHeight="true" outlineLevel="0" collapsed="false">
      <c r="A246" s="355" t="s">
        <v>290</v>
      </c>
      <c r="B246" s="288"/>
      <c r="C246" s="287" t="s">
        <v>291</v>
      </c>
      <c r="D246" s="271" t="s">
        <v>27</v>
      </c>
      <c r="E246" s="345" t="n">
        <v>21710.3</v>
      </c>
      <c r="F246" s="275"/>
      <c r="G246" s="272" t="s">
        <v>29</v>
      </c>
      <c r="H246" s="272" t="n">
        <v>21710.26</v>
      </c>
      <c r="I246" s="351" t="n">
        <v>2575.59</v>
      </c>
      <c r="J246" s="153" t="n">
        <f aca="false">J249</f>
        <v>21710.3</v>
      </c>
      <c r="K246" s="341" t="n">
        <f aca="false">K249</f>
        <v>135544.9</v>
      </c>
      <c r="L246" s="154" t="n">
        <v>0</v>
      </c>
      <c r="M246" s="146"/>
      <c r="N246" s="43"/>
    </row>
    <row r="247" s="147" customFormat="true" ht="15" hidden="false" customHeight="true" outlineLevel="0" collapsed="false">
      <c r="A247" s="355"/>
      <c r="B247" s="355"/>
      <c r="C247" s="287"/>
      <c r="D247" s="271"/>
      <c r="E247" s="345"/>
      <c r="F247" s="275"/>
      <c r="G247" s="272" t="s">
        <v>30</v>
      </c>
      <c r="H247" s="272"/>
      <c r="I247" s="351"/>
      <c r="J247" s="153"/>
      <c r="K247" s="341"/>
      <c r="L247" s="154"/>
      <c r="M247" s="146"/>
      <c r="N247" s="43"/>
    </row>
    <row r="248" s="147" customFormat="true" ht="15.75" hidden="false" customHeight="false" outlineLevel="0" collapsed="false">
      <c r="A248" s="355"/>
      <c r="B248" s="355"/>
      <c r="C248" s="287"/>
      <c r="D248" s="271" t="s">
        <v>31</v>
      </c>
      <c r="E248" s="345"/>
      <c r="F248" s="275"/>
      <c r="G248" s="272" t="s">
        <v>32</v>
      </c>
      <c r="H248" s="272"/>
      <c r="I248" s="351"/>
      <c r="J248" s="153" t="n">
        <v>0</v>
      </c>
      <c r="K248" s="341" t="n">
        <f aca="false">138364/2</f>
        <v>69182</v>
      </c>
      <c r="L248" s="154" t="n">
        <v>0</v>
      </c>
      <c r="M248" s="146"/>
      <c r="N248" s="43"/>
    </row>
    <row r="249" s="147" customFormat="true" ht="15" hidden="false" customHeight="true" outlineLevel="0" collapsed="false">
      <c r="A249" s="355"/>
      <c r="B249" s="355"/>
      <c r="C249" s="287"/>
      <c r="D249" s="271" t="s">
        <v>33</v>
      </c>
      <c r="E249" s="345" t="n">
        <v>21710.3</v>
      </c>
      <c r="F249" s="275"/>
      <c r="G249" s="272" t="s">
        <v>33</v>
      </c>
      <c r="H249" s="272" t="n">
        <v>21710.26</v>
      </c>
      <c r="I249" s="351" t="n">
        <v>2575.59</v>
      </c>
      <c r="J249" s="153" t="n">
        <v>21710.3</v>
      </c>
      <c r="K249" s="341" t="n">
        <v>135544.9</v>
      </c>
      <c r="L249" s="154" t="n">
        <v>0</v>
      </c>
      <c r="M249" s="146"/>
      <c r="N249" s="149"/>
    </row>
    <row r="250" s="147" customFormat="true" ht="15.75" hidden="false" customHeight="false" outlineLevel="0" collapsed="false">
      <c r="A250" s="355"/>
      <c r="B250" s="355"/>
      <c r="C250" s="287"/>
      <c r="D250" s="271"/>
      <c r="E250" s="345"/>
      <c r="F250" s="275"/>
      <c r="G250" s="272" t="s">
        <v>34</v>
      </c>
      <c r="H250" s="272"/>
      <c r="I250" s="351"/>
      <c r="J250" s="153"/>
      <c r="K250" s="341"/>
      <c r="L250" s="154"/>
      <c r="M250" s="146"/>
      <c r="N250" s="149"/>
    </row>
    <row r="251" s="147" customFormat="true" ht="78.75" hidden="false" customHeight="true" outlineLevel="0" collapsed="false">
      <c r="A251" s="288" t="s">
        <v>292</v>
      </c>
      <c r="B251" s="288"/>
      <c r="C251" s="287" t="s">
        <v>291</v>
      </c>
      <c r="D251" s="287" t="s">
        <v>28</v>
      </c>
      <c r="E251" s="287" t="s">
        <v>28</v>
      </c>
      <c r="F251" s="287" t="s">
        <v>28</v>
      </c>
      <c r="G251" s="254" t="s">
        <v>28</v>
      </c>
      <c r="H251" s="254" t="s">
        <v>28</v>
      </c>
      <c r="I251" s="279" t="s">
        <v>28</v>
      </c>
      <c r="J251" s="156"/>
      <c r="K251" s="342"/>
      <c r="L251" s="158"/>
      <c r="M251" s="159"/>
      <c r="N251" s="149"/>
    </row>
    <row r="252" s="147" customFormat="true" ht="63" hidden="false" customHeight="false" outlineLevel="0" collapsed="false">
      <c r="A252" s="288" t="s">
        <v>293</v>
      </c>
      <c r="B252" s="288"/>
      <c r="C252" s="287" t="s">
        <v>291</v>
      </c>
      <c r="D252" s="287" t="s">
        <v>28</v>
      </c>
      <c r="E252" s="287" t="s">
        <v>28</v>
      </c>
      <c r="F252" s="287" t="s">
        <v>28</v>
      </c>
      <c r="G252" s="254" t="s">
        <v>28</v>
      </c>
      <c r="H252" s="254" t="s">
        <v>28</v>
      </c>
      <c r="I252" s="279" t="s">
        <v>28</v>
      </c>
      <c r="J252" s="156"/>
      <c r="K252" s="342"/>
      <c r="L252" s="158"/>
      <c r="M252" s="159"/>
      <c r="N252" s="149"/>
    </row>
    <row r="253" s="147" customFormat="true" ht="15" hidden="false" customHeight="true" outlineLevel="0" collapsed="false">
      <c r="A253" s="288" t="s">
        <v>294</v>
      </c>
      <c r="B253" s="288"/>
      <c r="C253" s="287" t="s">
        <v>295</v>
      </c>
      <c r="D253" s="271" t="s">
        <v>27</v>
      </c>
      <c r="E253" s="271"/>
      <c r="F253" s="275"/>
      <c r="G253" s="272" t="s">
        <v>29</v>
      </c>
      <c r="H253" s="272"/>
      <c r="I253" s="273"/>
      <c r="J253" s="153"/>
      <c r="K253" s="341" t="n">
        <f aca="false">K254+K255+K256+K257</f>
        <v>0</v>
      </c>
      <c r="L253" s="154" t="n">
        <f aca="false">L255+L256</f>
        <v>0</v>
      </c>
      <c r="M253" s="146"/>
      <c r="N253" s="43"/>
    </row>
    <row r="254" s="147" customFormat="true" ht="15" hidden="false" customHeight="true" outlineLevel="0" collapsed="false">
      <c r="A254" s="288"/>
      <c r="B254" s="288"/>
      <c r="C254" s="287"/>
      <c r="D254" s="271"/>
      <c r="E254" s="271"/>
      <c r="F254" s="275"/>
      <c r="G254" s="272" t="s">
        <v>30</v>
      </c>
      <c r="H254" s="272"/>
      <c r="I254" s="273"/>
      <c r="J254" s="153"/>
      <c r="K254" s="341"/>
      <c r="L254" s="154"/>
      <c r="M254" s="146"/>
      <c r="N254" s="43"/>
    </row>
    <row r="255" s="147" customFormat="true" ht="15.75" hidden="false" customHeight="false" outlineLevel="0" collapsed="false">
      <c r="A255" s="288"/>
      <c r="B255" s="288"/>
      <c r="C255" s="287"/>
      <c r="D255" s="271" t="s">
        <v>31</v>
      </c>
      <c r="E255" s="271"/>
      <c r="F255" s="275"/>
      <c r="G255" s="272" t="s">
        <v>32</v>
      </c>
      <c r="H255" s="272"/>
      <c r="I255" s="273"/>
      <c r="J255" s="153"/>
      <c r="K255" s="341"/>
      <c r="L255" s="154" t="n">
        <v>0</v>
      </c>
      <c r="M255" s="146"/>
      <c r="N255" s="43"/>
    </row>
    <row r="256" s="147" customFormat="true" ht="15" hidden="false" customHeight="true" outlineLevel="0" collapsed="false">
      <c r="A256" s="288"/>
      <c r="B256" s="288"/>
      <c r="C256" s="287"/>
      <c r="D256" s="271" t="s">
        <v>33</v>
      </c>
      <c r="E256" s="271"/>
      <c r="F256" s="275"/>
      <c r="G256" s="272" t="s">
        <v>33</v>
      </c>
      <c r="H256" s="272"/>
      <c r="I256" s="273"/>
      <c r="J256" s="153" t="n">
        <v>0</v>
      </c>
      <c r="K256" s="341"/>
      <c r="L256" s="154" t="n">
        <v>0</v>
      </c>
      <c r="M256" s="146"/>
      <c r="N256" s="149"/>
    </row>
    <row r="257" s="147" customFormat="true" ht="39" hidden="false" customHeight="true" outlineLevel="0" collapsed="false">
      <c r="A257" s="288"/>
      <c r="B257" s="288"/>
      <c r="C257" s="287"/>
      <c r="D257" s="271"/>
      <c r="E257" s="271"/>
      <c r="F257" s="275"/>
      <c r="G257" s="272" t="s">
        <v>34</v>
      </c>
      <c r="H257" s="272"/>
      <c r="I257" s="273"/>
      <c r="J257" s="153"/>
      <c r="K257" s="341"/>
      <c r="L257" s="154"/>
      <c r="M257" s="146"/>
      <c r="N257" s="149"/>
    </row>
    <row r="258" s="147" customFormat="true" ht="72" hidden="false" customHeight="true" outlineLevel="0" collapsed="false">
      <c r="A258" s="286" t="s">
        <v>296</v>
      </c>
      <c r="B258" s="286"/>
      <c r="C258" s="287" t="s">
        <v>295</v>
      </c>
      <c r="D258" s="287" t="s">
        <v>28</v>
      </c>
      <c r="E258" s="287" t="s">
        <v>28</v>
      </c>
      <c r="F258" s="287" t="s">
        <v>28</v>
      </c>
      <c r="G258" s="254" t="s">
        <v>28</v>
      </c>
      <c r="H258" s="254" t="s">
        <v>28</v>
      </c>
      <c r="I258" s="279" t="s">
        <v>28</v>
      </c>
      <c r="J258" s="156"/>
      <c r="K258" s="342"/>
      <c r="L258" s="158"/>
      <c r="M258" s="159"/>
      <c r="N258" s="149"/>
    </row>
    <row r="259" s="147" customFormat="true" ht="93" hidden="false" customHeight="true" outlineLevel="0" collapsed="false">
      <c r="A259" s="286" t="s">
        <v>297</v>
      </c>
      <c r="B259" s="286"/>
      <c r="C259" s="287" t="s">
        <v>295</v>
      </c>
      <c r="D259" s="287" t="s">
        <v>28</v>
      </c>
      <c r="E259" s="287" t="s">
        <v>28</v>
      </c>
      <c r="F259" s="287" t="s">
        <v>28</v>
      </c>
      <c r="G259" s="254" t="s">
        <v>28</v>
      </c>
      <c r="H259" s="254" t="s">
        <v>28</v>
      </c>
      <c r="I259" s="279" t="s">
        <v>28</v>
      </c>
      <c r="J259" s="156"/>
      <c r="K259" s="342"/>
      <c r="L259" s="158"/>
      <c r="M259" s="159"/>
      <c r="N259" s="149"/>
    </row>
    <row r="260" s="147" customFormat="true" ht="25.5" hidden="false" customHeight="true" outlineLevel="0" collapsed="false">
      <c r="A260" s="269" t="s">
        <v>298</v>
      </c>
      <c r="B260" s="269"/>
      <c r="C260" s="270" t="s">
        <v>247</v>
      </c>
      <c r="D260" s="287" t="s">
        <v>28</v>
      </c>
      <c r="E260" s="287" t="s">
        <v>28</v>
      </c>
      <c r="F260" s="287" t="s">
        <v>28</v>
      </c>
      <c r="G260" s="254" t="s">
        <v>28</v>
      </c>
      <c r="H260" s="254" t="s">
        <v>28</v>
      </c>
      <c r="I260" s="279" t="s">
        <v>28</v>
      </c>
      <c r="J260" s="153"/>
      <c r="K260" s="341" t="n">
        <f aca="false">K261+K262+K263+K264</f>
        <v>0</v>
      </c>
      <c r="L260" s="154" t="n">
        <f aca="false">L262+L263</f>
        <v>0</v>
      </c>
      <c r="M260" s="146"/>
      <c r="N260" s="43"/>
    </row>
    <row r="261" s="147" customFormat="true" ht="25.5" hidden="false" customHeight="true" outlineLevel="0" collapsed="false">
      <c r="A261" s="269"/>
      <c r="B261" s="269"/>
      <c r="C261" s="270"/>
      <c r="D261" s="287"/>
      <c r="E261" s="287"/>
      <c r="F261" s="287"/>
      <c r="G261" s="254" t="s">
        <v>30</v>
      </c>
      <c r="H261" s="254"/>
      <c r="I261" s="279"/>
      <c r="J261" s="153"/>
      <c r="K261" s="341"/>
      <c r="L261" s="154"/>
      <c r="M261" s="146"/>
      <c r="N261" s="43"/>
    </row>
    <row r="262" s="147" customFormat="true" ht="25.5" hidden="false" customHeight="true" outlineLevel="0" collapsed="false">
      <c r="A262" s="269"/>
      <c r="B262" s="269"/>
      <c r="C262" s="270"/>
      <c r="D262" s="287" t="s">
        <v>31</v>
      </c>
      <c r="E262" s="287"/>
      <c r="F262" s="287"/>
      <c r="G262" s="254" t="s">
        <v>32</v>
      </c>
      <c r="H262" s="254"/>
      <c r="I262" s="279"/>
      <c r="J262" s="153"/>
      <c r="K262" s="341" t="n">
        <v>0</v>
      </c>
      <c r="L262" s="154" t="n">
        <v>0</v>
      </c>
      <c r="M262" s="146"/>
      <c r="N262" s="43"/>
    </row>
    <row r="263" s="147" customFormat="true" ht="18.75" hidden="false" customHeight="true" outlineLevel="0" collapsed="false">
      <c r="A263" s="269"/>
      <c r="B263" s="269"/>
      <c r="C263" s="270"/>
      <c r="D263" s="287" t="s">
        <v>33</v>
      </c>
      <c r="E263" s="287"/>
      <c r="F263" s="287"/>
      <c r="G263" s="254" t="s">
        <v>33</v>
      </c>
      <c r="H263" s="254"/>
      <c r="I263" s="279"/>
      <c r="J263" s="153" t="n">
        <v>0</v>
      </c>
      <c r="K263" s="341"/>
      <c r="L263" s="154" t="n">
        <v>0</v>
      </c>
      <c r="M263" s="146"/>
      <c r="N263" s="149"/>
    </row>
    <row r="264" s="147" customFormat="true" ht="18.75" hidden="false" customHeight="true" outlineLevel="0" collapsed="false">
      <c r="A264" s="269"/>
      <c r="B264" s="269"/>
      <c r="C264" s="270"/>
      <c r="D264" s="287"/>
      <c r="E264" s="287"/>
      <c r="F264" s="287"/>
      <c r="G264" s="254" t="s">
        <v>34</v>
      </c>
      <c r="H264" s="254"/>
      <c r="I264" s="279"/>
      <c r="J264" s="153"/>
      <c r="K264" s="341"/>
      <c r="L264" s="154"/>
      <c r="M264" s="146"/>
      <c r="N264" s="149"/>
    </row>
    <row r="265" s="147" customFormat="true" ht="18.75" hidden="false" customHeight="true" outlineLevel="0" collapsed="false">
      <c r="A265" s="286" t="s">
        <v>299</v>
      </c>
      <c r="B265" s="286"/>
      <c r="C265" s="287" t="s">
        <v>295</v>
      </c>
      <c r="D265" s="287" t="s">
        <v>28</v>
      </c>
      <c r="E265" s="287" t="s">
        <v>28</v>
      </c>
      <c r="F265" s="287" t="s">
        <v>28</v>
      </c>
      <c r="G265" s="254" t="s">
        <v>28</v>
      </c>
      <c r="H265" s="254" t="s">
        <v>28</v>
      </c>
      <c r="I265" s="279" t="s">
        <v>28</v>
      </c>
      <c r="J265" s="153"/>
      <c r="K265" s="341"/>
      <c r="L265" s="154"/>
      <c r="M265" s="146"/>
      <c r="N265" s="149"/>
    </row>
    <row r="266" s="147" customFormat="true" ht="18.75" hidden="false" customHeight="true" outlineLevel="0" collapsed="false">
      <c r="A266" s="286"/>
      <c r="B266" s="286"/>
      <c r="C266" s="287"/>
      <c r="D266" s="287"/>
      <c r="E266" s="287"/>
      <c r="F266" s="287"/>
      <c r="G266" s="254" t="s">
        <v>30</v>
      </c>
      <c r="H266" s="254"/>
      <c r="I266" s="279"/>
      <c r="J266" s="156"/>
      <c r="K266" s="342"/>
      <c r="L266" s="158"/>
      <c r="M266" s="159"/>
      <c r="N266" s="149"/>
    </row>
    <row r="267" s="147" customFormat="true" ht="18.75" hidden="false" customHeight="true" outlineLevel="0" collapsed="false">
      <c r="A267" s="286"/>
      <c r="B267" s="286"/>
      <c r="C267" s="287"/>
      <c r="D267" s="287" t="s">
        <v>31</v>
      </c>
      <c r="E267" s="287"/>
      <c r="F267" s="287"/>
      <c r="G267" s="254" t="s">
        <v>32</v>
      </c>
      <c r="H267" s="254"/>
      <c r="I267" s="279"/>
      <c r="J267" s="156"/>
      <c r="K267" s="342"/>
      <c r="L267" s="158"/>
      <c r="M267" s="159"/>
      <c r="N267" s="149"/>
    </row>
    <row r="268" s="164" customFormat="true" ht="16.5" hidden="false" customHeight="true" outlineLevel="0" collapsed="false">
      <c r="A268" s="286"/>
      <c r="B268" s="286"/>
      <c r="C268" s="287"/>
      <c r="D268" s="287" t="s">
        <v>33</v>
      </c>
      <c r="E268" s="287"/>
      <c r="F268" s="287"/>
      <c r="G268" s="254" t="s">
        <v>33</v>
      </c>
      <c r="H268" s="254"/>
      <c r="I268" s="279"/>
      <c r="J268" s="156"/>
      <c r="K268" s="342"/>
      <c r="L268" s="158"/>
      <c r="M268" s="159"/>
      <c r="N268" s="149"/>
      <c r="O268" s="147"/>
      <c r="P268" s="147"/>
      <c r="Q268" s="147"/>
      <c r="R268" s="147"/>
      <c r="S268" s="147"/>
      <c r="T268" s="147"/>
      <c r="U268" s="147"/>
      <c r="V268" s="147"/>
      <c r="W268" s="147"/>
      <c r="X268" s="147"/>
      <c r="Y268" s="147"/>
      <c r="Z268" s="147"/>
      <c r="AA268" s="147"/>
    </row>
    <row r="269" s="164" customFormat="true" ht="15.75" hidden="false" customHeight="true" outlineLevel="0" collapsed="false">
      <c r="A269" s="286"/>
      <c r="B269" s="286"/>
      <c r="C269" s="287"/>
      <c r="D269" s="287"/>
      <c r="E269" s="287"/>
      <c r="F269" s="287"/>
      <c r="G269" s="254" t="s">
        <v>34</v>
      </c>
      <c r="H269" s="254"/>
      <c r="I269" s="279"/>
      <c r="J269" s="156"/>
      <c r="K269" s="342"/>
      <c r="L269" s="158"/>
      <c r="M269" s="159"/>
      <c r="N269" s="149"/>
      <c r="O269" s="147"/>
      <c r="P269" s="147"/>
      <c r="Q269" s="147"/>
      <c r="R269" s="147"/>
      <c r="S269" s="147"/>
      <c r="T269" s="147"/>
      <c r="U269" s="147"/>
      <c r="V269" s="147"/>
      <c r="W269" s="147"/>
      <c r="X269" s="147"/>
      <c r="Y269" s="147"/>
      <c r="Z269" s="147"/>
      <c r="AA269" s="147"/>
    </row>
    <row r="270" s="164" customFormat="true" ht="94.5" hidden="false" customHeight="true" outlineLevel="0" collapsed="false">
      <c r="A270" s="286" t="s">
        <v>300</v>
      </c>
      <c r="B270" s="286"/>
      <c r="C270" s="287" t="s">
        <v>295</v>
      </c>
      <c r="D270" s="287" t="s">
        <v>28</v>
      </c>
      <c r="E270" s="287" t="s">
        <v>28</v>
      </c>
      <c r="F270" s="287" t="s">
        <v>28</v>
      </c>
      <c r="G270" s="254" t="s">
        <v>28</v>
      </c>
      <c r="H270" s="254" t="s">
        <v>28</v>
      </c>
      <c r="I270" s="279" t="s">
        <v>28</v>
      </c>
      <c r="J270" s="156"/>
      <c r="K270" s="342"/>
      <c r="L270" s="158"/>
      <c r="M270" s="159"/>
      <c r="N270" s="149"/>
      <c r="O270" s="147"/>
      <c r="P270" s="147"/>
      <c r="Q270" s="147"/>
      <c r="R270" s="147"/>
      <c r="S270" s="147"/>
      <c r="T270" s="147"/>
      <c r="U270" s="147"/>
      <c r="V270" s="147"/>
      <c r="W270" s="147"/>
      <c r="X270" s="147"/>
      <c r="Y270" s="147"/>
      <c r="Z270" s="147"/>
      <c r="AA270" s="147"/>
    </row>
    <row r="271" s="164" customFormat="true" ht="15" hidden="false" customHeight="true" outlineLevel="0" collapsed="false">
      <c r="A271" s="269" t="s">
        <v>187</v>
      </c>
      <c r="B271" s="269"/>
      <c r="C271" s="270" t="s">
        <v>301</v>
      </c>
      <c r="D271" s="271" t="s">
        <v>27</v>
      </c>
      <c r="E271" s="300"/>
      <c r="F271" s="275"/>
      <c r="G271" s="272" t="s">
        <v>29</v>
      </c>
      <c r="H271" s="272"/>
      <c r="I271" s="273"/>
      <c r="J271" s="153"/>
      <c r="K271" s="341" t="n">
        <f aca="false">K274</f>
        <v>40000</v>
      </c>
      <c r="L271" s="154" t="n">
        <f aca="false">L274</f>
        <v>0</v>
      </c>
      <c r="M271" s="146"/>
      <c r="N271" s="43"/>
      <c r="O271" s="147"/>
      <c r="P271" s="147"/>
      <c r="Q271" s="147"/>
      <c r="R271" s="147"/>
      <c r="S271" s="147"/>
      <c r="T271" s="147"/>
      <c r="U271" s="147"/>
      <c r="V271" s="147"/>
      <c r="W271" s="147"/>
      <c r="X271" s="147"/>
      <c r="Y271" s="147"/>
      <c r="Z271" s="147"/>
      <c r="AA271" s="147"/>
    </row>
    <row r="272" s="164" customFormat="true" ht="15" hidden="false" customHeight="true" outlineLevel="0" collapsed="false">
      <c r="A272" s="269"/>
      <c r="B272" s="269"/>
      <c r="C272" s="270"/>
      <c r="D272" s="271"/>
      <c r="E272" s="300"/>
      <c r="F272" s="275"/>
      <c r="G272" s="272" t="s">
        <v>30</v>
      </c>
      <c r="H272" s="272"/>
      <c r="I272" s="273"/>
      <c r="J272" s="153"/>
      <c r="K272" s="341"/>
      <c r="L272" s="154"/>
      <c r="M272" s="146"/>
      <c r="N272" s="43"/>
      <c r="O272" s="147"/>
      <c r="P272" s="147"/>
      <c r="Q272" s="147"/>
      <c r="R272" s="147"/>
      <c r="S272" s="147"/>
      <c r="T272" s="147"/>
      <c r="U272" s="147"/>
      <c r="V272" s="147"/>
      <c r="W272" s="147"/>
      <c r="X272" s="147"/>
      <c r="Y272" s="147"/>
      <c r="Z272" s="147"/>
      <c r="AA272" s="147"/>
    </row>
    <row r="273" s="147" customFormat="true" ht="15.75" hidden="false" customHeight="false" outlineLevel="0" collapsed="false">
      <c r="A273" s="269"/>
      <c r="B273" s="269"/>
      <c r="C273" s="270"/>
      <c r="D273" s="271" t="s">
        <v>31</v>
      </c>
      <c r="E273" s="300"/>
      <c r="F273" s="275"/>
      <c r="G273" s="272" t="s">
        <v>32</v>
      </c>
      <c r="H273" s="272"/>
      <c r="I273" s="273"/>
      <c r="J273" s="153"/>
      <c r="K273" s="341"/>
      <c r="L273" s="154"/>
      <c r="M273" s="146"/>
      <c r="N273" s="43"/>
    </row>
    <row r="274" s="147" customFormat="true" ht="15.75" hidden="false" customHeight="true" outlineLevel="0" collapsed="false">
      <c r="A274" s="269"/>
      <c r="B274" s="269"/>
      <c r="C274" s="270"/>
      <c r="D274" s="271" t="s">
        <v>33</v>
      </c>
      <c r="E274" s="300"/>
      <c r="F274" s="275"/>
      <c r="G274" s="272" t="s">
        <v>33</v>
      </c>
      <c r="H274" s="272"/>
      <c r="I274" s="273"/>
      <c r="J274" s="153"/>
      <c r="K274" s="341" t="n">
        <f aca="false">K286</f>
        <v>40000</v>
      </c>
      <c r="L274" s="154" t="n">
        <v>0</v>
      </c>
      <c r="M274" s="146"/>
      <c r="N274" s="43"/>
    </row>
    <row r="275" s="147" customFormat="true" ht="15.75" hidden="false" customHeight="false" outlineLevel="0" collapsed="false">
      <c r="A275" s="269"/>
      <c r="B275" s="269"/>
      <c r="C275" s="270"/>
      <c r="D275" s="271"/>
      <c r="E275" s="300"/>
      <c r="F275" s="275"/>
      <c r="G275" s="272" t="s">
        <v>34</v>
      </c>
      <c r="H275" s="272"/>
      <c r="I275" s="273"/>
      <c r="J275" s="153"/>
      <c r="K275" s="341"/>
      <c r="L275" s="154"/>
      <c r="M275" s="146"/>
      <c r="N275" s="43"/>
    </row>
    <row r="276" s="147" customFormat="true" ht="15" hidden="false" customHeight="true" outlineLevel="0" collapsed="false">
      <c r="A276" s="288" t="s">
        <v>302</v>
      </c>
      <c r="B276" s="288"/>
      <c r="C276" s="287" t="s">
        <v>295</v>
      </c>
      <c r="D276" s="271" t="s">
        <v>27</v>
      </c>
      <c r="E276" s="356"/>
      <c r="F276" s="275"/>
      <c r="G276" s="272" t="s">
        <v>29</v>
      </c>
      <c r="H276" s="272"/>
      <c r="I276" s="273"/>
      <c r="J276" s="153"/>
      <c r="K276" s="341"/>
      <c r="L276" s="154"/>
      <c r="M276" s="146"/>
      <c r="N276" s="43"/>
    </row>
    <row r="277" s="147" customFormat="true" ht="15" hidden="false" customHeight="true" outlineLevel="0" collapsed="false">
      <c r="A277" s="288"/>
      <c r="B277" s="288"/>
      <c r="C277" s="287"/>
      <c r="D277" s="271"/>
      <c r="E277" s="356"/>
      <c r="F277" s="275"/>
      <c r="G277" s="272" t="s">
        <v>30</v>
      </c>
      <c r="H277" s="272"/>
      <c r="I277" s="273"/>
      <c r="J277" s="153"/>
      <c r="K277" s="341"/>
      <c r="L277" s="154"/>
      <c r="M277" s="146"/>
      <c r="N277" s="43"/>
    </row>
    <row r="278" s="147" customFormat="true" ht="15.75" hidden="false" customHeight="false" outlineLevel="0" collapsed="false">
      <c r="A278" s="288"/>
      <c r="B278" s="288"/>
      <c r="C278" s="287"/>
      <c r="D278" s="271" t="s">
        <v>31</v>
      </c>
      <c r="E278" s="356"/>
      <c r="F278" s="275"/>
      <c r="G278" s="272" t="s">
        <v>32</v>
      </c>
      <c r="H278" s="272"/>
      <c r="I278" s="273"/>
      <c r="J278" s="153"/>
      <c r="K278" s="341"/>
      <c r="L278" s="154"/>
      <c r="M278" s="146"/>
      <c r="N278" s="43"/>
    </row>
    <row r="279" s="147" customFormat="true" ht="63" hidden="false" customHeight="true" outlineLevel="0" collapsed="false">
      <c r="A279" s="288"/>
      <c r="B279" s="288"/>
      <c r="C279" s="287"/>
      <c r="D279" s="271" t="s">
        <v>33</v>
      </c>
      <c r="E279" s="271"/>
      <c r="F279" s="275"/>
      <c r="G279" s="272" t="s">
        <v>33</v>
      </c>
      <c r="H279" s="272"/>
      <c r="I279" s="273"/>
      <c r="J279" s="153"/>
      <c r="K279" s="341"/>
      <c r="L279" s="154"/>
      <c r="M279" s="146"/>
      <c r="N279" s="149"/>
    </row>
    <row r="280" s="147" customFormat="true" ht="68.25" hidden="false" customHeight="true" outlineLevel="0" collapsed="false">
      <c r="A280" s="288"/>
      <c r="B280" s="288"/>
      <c r="C280" s="287"/>
      <c r="D280" s="271"/>
      <c r="E280" s="271"/>
      <c r="F280" s="275"/>
      <c r="G280" s="272" t="s">
        <v>34</v>
      </c>
      <c r="H280" s="272"/>
      <c r="I280" s="273"/>
      <c r="J280" s="153"/>
      <c r="K280" s="341"/>
      <c r="L280" s="154"/>
      <c r="M280" s="146"/>
      <c r="N280" s="149"/>
    </row>
    <row r="281" s="147" customFormat="true" ht="84" hidden="false" customHeight="true" outlineLevel="0" collapsed="false">
      <c r="A281" s="286" t="s">
        <v>303</v>
      </c>
      <c r="B281" s="286"/>
      <c r="C281" s="287" t="s">
        <v>295</v>
      </c>
      <c r="D281" s="287" t="s">
        <v>28</v>
      </c>
      <c r="E281" s="287" t="s">
        <v>28</v>
      </c>
      <c r="F281" s="287" t="s">
        <v>28</v>
      </c>
      <c r="G281" s="254" t="s">
        <v>28</v>
      </c>
      <c r="H281" s="254" t="s">
        <v>28</v>
      </c>
      <c r="I281" s="279" t="s">
        <v>28</v>
      </c>
      <c r="J281" s="156"/>
      <c r="K281" s="342"/>
      <c r="L281" s="158"/>
      <c r="M281" s="159"/>
      <c r="N281" s="149"/>
    </row>
    <row r="282" s="147" customFormat="true" ht="81.75" hidden="false" customHeight="true" outlineLevel="0" collapsed="false">
      <c r="A282" s="286" t="s">
        <v>304</v>
      </c>
      <c r="B282" s="286"/>
      <c r="C282" s="287" t="s">
        <v>295</v>
      </c>
      <c r="D282" s="287" t="s">
        <v>28</v>
      </c>
      <c r="E282" s="287" t="s">
        <v>28</v>
      </c>
      <c r="F282" s="287" t="s">
        <v>28</v>
      </c>
      <c r="G282" s="254" t="s">
        <v>28</v>
      </c>
      <c r="H282" s="254" t="s">
        <v>28</v>
      </c>
      <c r="I282" s="279" t="s">
        <v>28</v>
      </c>
      <c r="J282" s="156"/>
      <c r="K282" s="342"/>
      <c r="L282" s="158"/>
      <c r="M282" s="159"/>
      <c r="N282" s="149"/>
    </row>
    <row r="283" s="12" customFormat="true" ht="15" hidden="false" customHeight="true" outlineLevel="0" collapsed="false">
      <c r="A283" s="288" t="s">
        <v>305</v>
      </c>
      <c r="B283" s="288"/>
      <c r="C283" s="287" t="s">
        <v>247</v>
      </c>
      <c r="D283" s="271" t="s">
        <v>27</v>
      </c>
      <c r="E283" s="271"/>
      <c r="F283" s="275"/>
      <c r="G283" s="272" t="s">
        <v>29</v>
      </c>
      <c r="H283" s="272"/>
      <c r="I283" s="273"/>
      <c r="J283" s="153"/>
      <c r="K283" s="341" t="n">
        <f aca="false">K286</f>
        <v>40000</v>
      </c>
      <c r="L283" s="154" t="n">
        <f aca="false">L286</f>
        <v>0</v>
      </c>
      <c r="M283" s="146"/>
      <c r="N283" s="149"/>
      <c r="O283" s="147"/>
      <c r="P283" s="147"/>
      <c r="Q283" s="147"/>
      <c r="R283" s="147"/>
      <c r="S283" s="147"/>
      <c r="T283" s="147"/>
      <c r="U283" s="147"/>
      <c r="V283" s="147"/>
      <c r="W283" s="147"/>
      <c r="X283" s="147"/>
      <c r="Y283" s="147"/>
      <c r="Z283" s="147"/>
      <c r="AA283" s="147"/>
    </row>
    <row r="284" s="12" customFormat="true" ht="15" hidden="false" customHeight="true" outlineLevel="0" collapsed="false">
      <c r="A284" s="288"/>
      <c r="B284" s="288"/>
      <c r="C284" s="287"/>
      <c r="D284" s="271"/>
      <c r="E284" s="271"/>
      <c r="F284" s="275"/>
      <c r="G284" s="272" t="s">
        <v>30</v>
      </c>
      <c r="H284" s="272"/>
      <c r="I284" s="273"/>
      <c r="J284" s="153"/>
      <c r="K284" s="341"/>
      <c r="L284" s="154"/>
      <c r="M284" s="146"/>
      <c r="N284" s="36"/>
      <c r="O284" s="147"/>
      <c r="P284" s="147"/>
      <c r="Q284" s="147"/>
      <c r="R284" s="147"/>
      <c r="S284" s="147"/>
      <c r="T284" s="147"/>
      <c r="U284" s="147"/>
      <c r="V284" s="147"/>
      <c r="W284" s="147"/>
      <c r="X284" s="147"/>
      <c r="Y284" s="147"/>
      <c r="Z284" s="147"/>
      <c r="AA284" s="147"/>
    </row>
    <row r="285" s="12" customFormat="true" ht="15.75" hidden="false" customHeight="false" outlineLevel="0" collapsed="false">
      <c r="A285" s="288"/>
      <c r="B285" s="288"/>
      <c r="C285" s="287"/>
      <c r="D285" s="271" t="s">
        <v>31</v>
      </c>
      <c r="E285" s="271"/>
      <c r="F285" s="275"/>
      <c r="G285" s="272" t="s">
        <v>32</v>
      </c>
      <c r="H285" s="272"/>
      <c r="I285" s="273"/>
      <c r="J285" s="153"/>
      <c r="K285" s="341"/>
      <c r="L285" s="154"/>
      <c r="M285" s="146"/>
      <c r="N285" s="43"/>
      <c r="O285" s="147"/>
      <c r="P285" s="147"/>
      <c r="Q285" s="147"/>
      <c r="R285" s="147"/>
      <c r="S285" s="147"/>
      <c r="T285" s="147"/>
      <c r="U285" s="147"/>
      <c r="V285" s="147"/>
      <c r="W285" s="147"/>
      <c r="X285" s="147"/>
      <c r="Y285" s="147"/>
      <c r="Z285" s="147"/>
      <c r="AA285" s="147"/>
    </row>
    <row r="286" s="12" customFormat="true" ht="15" hidden="false" customHeight="true" outlineLevel="0" collapsed="false">
      <c r="A286" s="288"/>
      <c r="B286" s="288"/>
      <c r="C286" s="287"/>
      <c r="D286" s="271" t="s">
        <v>33</v>
      </c>
      <c r="E286" s="271"/>
      <c r="F286" s="275"/>
      <c r="G286" s="272" t="s">
        <v>33</v>
      </c>
      <c r="H286" s="272"/>
      <c r="I286" s="273"/>
      <c r="J286" s="153"/>
      <c r="K286" s="341" t="n">
        <v>40000</v>
      </c>
      <c r="L286" s="154" t="n">
        <v>0</v>
      </c>
      <c r="M286" s="146"/>
      <c r="N286" s="43"/>
      <c r="O286" s="147"/>
      <c r="P286" s="147"/>
      <c r="Q286" s="147"/>
      <c r="R286" s="147"/>
      <c r="S286" s="147"/>
      <c r="T286" s="147"/>
      <c r="U286" s="147"/>
      <c r="V286" s="147"/>
      <c r="W286" s="147"/>
      <c r="X286" s="147"/>
      <c r="Y286" s="147"/>
      <c r="Z286" s="147"/>
      <c r="AA286" s="147"/>
    </row>
    <row r="287" s="12" customFormat="true" ht="15.75" hidden="false" customHeight="false" outlineLevel="0" collapsed="false">
      <c r="A287" s="288"/>
      <c r="B287" s="288"/>
      <c r="C287" s="287"/>
      <c r="D287" s="271"/>
      <c r="E287" s="271"/>
      <c r="F287" s="275"/>
      <c r="G287" s="272" t="s">
        <v>34</v>
      </c>
      <c r="H287" s="272"/>
      <c r="I287" s="273"/>
      <c r="J287" s="153"/>
      <c r="K287" s="341"/>
      <c r="L287" s="154"/>
      <c r="M287" s="146"/>
      <c r="N287" s="43"/>
      <c r="O287" s="147"/>
      <c r="P287" s="147"/>
      <c r="Q287" s="147"/>
      <c r="R287" s="147"/>
      <c r="S287" s="147"/>
      <c r="T287" s="147"/>
      <c r="U287" s="147"/>
      <c r="V287" s="147"/>
      <c r="W287" s="147"/>
      <c r="X287" s="147"/>
      <c r="Y287" s="147"/>
      <c r="Z287" s="147"/>
      <c r="AA287" s="147"/>
    </row>
    <row r="288" s="147" customFormat="true" ht="71.25" hidden="false" customHeight="true" outlineLevel="0" collapsed="false">
      <c r="A288" s="286" t="s">
        <v>306</v>
      </c>
      <c r="B288" s="286"/>
      <c r="C288" s="287" t="s">
        <v>295</v>
      </c>
      <c r="D288" s="287" t="s">
        <v>28</v>
      </c>
      <c r="E288" s="287" t="s">
        <v>28</v>
      </c>
      <c r="F288" s="287" t="s">
        <v>28</v>
      </c>
      <c r="G288" s="254" t="s">
        <v>28</v>
      </c>
      <c r="H288" s="254" t="s">
        <v>28</v>
      </c>
      <c r="I288" s="279" t="s">
        <v>28</v>
      </c>
      <c r="J288" s="156"/>
      <c r="K288" s="342"/>
      <c r="L288" s="158"/>
      <c r="M288" s="159"/>
      <c r="N288" s="43"/>
      <c r="O288" s="164"/>
      <c r="P288" s="164"/>
      <c r="Q288" s="164"/>
      <c r="R288" s="164"/>
      <c r="S288" s="164"/>
      <c r="T288" s="164"/>
      <c r="U288" s="164"/>
      <c r="V288" s="164"/>
      <c r="W288" s="164"/>
      <c r="X288" s="164"/>
      <c r="Y288" s="164"/>
      <c r="Z288" s="164"/>
      <c r="AA288" s="164"/>
    </row>
    <row r="289" s="147" customFormat="true" ht="120.75" hidden="false" customHeight="true" outlineLevel="0" collapsed="false">
      <c r="A289" s="286" t="s">
        <v>307</v>
      </c>
      <c r="B289" s="286"/>
      <c r="C289" s="287" t="s">
        <v>295</v>
      </c>
      <c r="D289" s="287" t="s">
        <v>28</v>
      </c>
      <c r="E289" s="287" t="s">
        <v>28</v>
      </c>
      <c r="F289" s="287" t="s">
        <v>28</v>
      </c>
      <c r="G289" s="254" t="s">
        <v>28</v>
      </c>
      <c r="H289" s="254" t="s">
        <v>28</v>
      </c>
      <c r="I289" s="279" t="s">
        <v>28</v>
      </c>
      <c r="J289" s="156"/>
      <c r="K289" s="342"/>
      <c r="L289" s="158"/>
      <c r="M289" s="159"/>
      <c r="N289" s="43"/>
      <c r="O289" s="164"/>
      <c r="P289" s="164"/>
      <c r="Q289" s="164"/>
      <c r="R289" s="164"/>
      <c r="S289" s="164"/>
      <c r="T289" s="164"/>
      <c r="U289" s="164"/>
      <c r="V289" s="164"/>
      <c r="W289" s="164"/>
      <c r="X289" s="164"/>
      <c r="Y289" s="164"/>
      <c r="Z289" s="164"/>
      <c r="AA289" s="164"/>
    </row>
    <row r="290" s="147" customFormat="true" ht="15" hidden="false" customHeight="true" outlineLevel="0" collapsed="false">
      <c r="A290" s="261" t="s">
        <v>215</v>
      </c>
      <c r="B290" s="261"/>
      <c r="C290" s="262" t="s">
        <v>216</v>
      </c>
      <c r="D290" s="357" t="s">
        <v>27</v>
      </c>
      <c r="E290" s="337"/>
      <c r="F290" s="265"/>
      <c r="G290" s="358" t="s">
        <v>29</v>
      </c>
      <c r="H290" s="266"/>
      <c r="I290" s="267"/>
      <c r="J290" s="153" t="n">
        <f aca="false">SUM(J291:J294)</f>
        <v>0</v>
      </c>
      <c r="K290" s="153" t="n">
        <f aca="false">SUM(K291:K294)</f>
        <v>22099.9</v>
      </c>
      <c r="L290" s="153" t="n">
        <f aca="false">SUM(L291:L294)</f>
        <v>0</v>
      </c>
      <c r="M290" s="206"/>
      <c r="N290" s="359"/>
      <c r="O290" s="164"/>
      <c r="P290" s="164"/>
      <c r="Q290" s="164"/>
      <c r="R290" s="164"/>
      <c r="S290" s="164"/>
      <c r="T290" s="164"/>
      <c r="U290" s="164"/>
      <c r="V290" s="164"/>
      <c r="W290" s="164"/>
      <c r="X290" s="164"/>
      <c r="Y290" s="164"/>
      <c r="Z290" s="164"/>
      <c r="AA290" s="164"/>
    </row>
    <row r="291" s="147" customFormat="true" ht="15" hidden="false" customHeight="true" outlineLevel="0" collapsed="false">
      <c r="A291" s="261"/>
      <c r="B291" s="261"/>
      <c r="C291" s="262"/>
      <c r="D291" s="357"/>
      <c r="E291" s="337"/>
      <c r="F291" s="265"/>
      <c r="G291" s="358" t="s">
        <v>30</v>
      </c>
      <c r="H291" s="266"/>
      <c r="I291" s="267"/>
      <c r="J291" s="153" t="n">
        <f aca="false">J296+J301</f>
        <v>0</v>
      </c>
      <c r="K291" s="153" t="n">
        <f aca="false">K296+K301</f>
        <v>0</v>
      </c>
      <c r="L291" s="153" t="n">
        <f aca="false">L296+L301</f>
        <v>0</v>
      </c>
      <c r="M291" s="206" t="n">
        <f aca="false">M296+M301</f>
        <v>0</v>
      </c>
      <c r="N291" s="359"/>
      <c r="O291" s="164"/>
      <c r="P291" s="164"/>
      <c r="Q291" s="164"/>
      <c r="R291" s="164"/>
      <c r="S291" s="164"/>
      <c r="T291" s="164"/>
      <c r="U291" s="164"/>
      <c r="V291" s="164"/>
      <c r="W291" s="164"/>
      <c r="X291" s="164"/>
      <c r="Y291" s="164"/>
      <c r="Z291" s="164"/>
      <c r="AA291" s="164"/>
    </row>
    <row r="292" s="147" customFormat="true" ht="15.75" hidden="false" customHeight="false" outlineLevel="0" collapsed="false">
      <c r="A292" s="261"/>
      <c r="B292" s="261"/>
      <c r="C292" s="262"/>
      <c r="D292" s="357" t="s">
        <v>31</v>
      </c>
      <c r="E292" s="337"/>
      <c r="F292" s="265"/>
      <c r="G292" s="358" t="s">
        <v>32</v>
      </c>
      <c r="H292" s="266"/>
      <c r="I292" s="267"/>
      <c r="J292" s="153" t="n">
        <f aca="false">J297+J302</f>
        <v>0</v>
      </c>
      <c r="K292" s="153" t="n">
        <f aca="false">K297+K302</f>
        <v>0</v>
      </c>
      <c r="L292" s="153" t="n">
        <f aca="false">L297+L302</f>
        <v>0</v>
      </c>
      <c r="M292" s="206" t="n">
        <f aca="false">M297+M302</f>
        <v>0</v>
      </c>
      <c r="N292" s="359"/>
      <c r="O292" s="164"/>
      <c r="P292" s="164"/>
      <c r="Q292" s="164"/>
      <c r="R292" s="164"/>
      <c r="S292" s="164"/>
      <c r="T292" s="164"/>
      <c r="U292" s="164"/>
      <c r="V292" s="164"/>
      <c r="W292" s="164"/>
      <c r="X292" s="164"/>
      <c r="Y292" s="164"/>
      <c r="Z292" s="164"/>
      <c r="AA292" s="164"/>
    </row>
    <row r="293" s="233" customFormat="true" ht="15.75" hidden="false" customHeight="true" outlineLevel="0" collapsed="false">
      <c r="A293" s="261"/>
      <c r="B293" s="261"/>
      <c r="C293" s="262"/>
      <c r="D293" s="263" t="s">
        <v>33</v>
      </c>
      <c r="E293" s="360"/>
      <c r="F293" s="265"/>
      <c r="G293" s="266" t="s">
        <v>33</v>
      </c>
      <c r="H293" s="266"/>
      <c r="I293" s="267"/>
      <c r="J293" s="153" t="n">
        <f aca="false">J298+J303</f>
        <v>0</v>
      </c>
      <c r="K293" s="153" t="n">
        <f aca="false">K298+K303</f>
        <v>22099.9</v>
      </c>
      <c r="L293" s="153" t="n">
        <f aca="false">L298+L303</f>
        <v>0</v>
      </c>
      <c r="M293" s="206" t="n">
        <f aca="false">M298+M303</f>
        <v>0</v>
      </c>
      <c r="N293" s="359"/>
      <c r="O293" s="147"/>
      <c r="P293" s="147"/>
      <c r="Q293" s="147"/>
      <c r="R293" s="147"/>
      <c r="S293" s="147"/>
      <c r="T293" s="147"/>
      <c r="U293" s="147"/>
      <c r="V293" s="147"/>
      <c r="W293" s="147"/>
      <c r="X293" s="147"/>
      <c r="Y293" s="147"/>
      <c r="Z293" s="147"/>
      <c r="AA293" s="147"/>
    </row>
    <row r="294" s="233" customFormat="true" ht="15.75" hidden="false" customHeight="false" outlineLevel="0" collapsed="false">
      <c r="A294" s="261"/>
      <c r="B294" s="261"/>
      <c r="C294" s="262"/>
      <c r="D294" s="263"/>
      <c r="E294" s="360"/>
      <c r="F294" s="265"/>
      <c r="G294" s="266" t="s">
        <v>34</v>
      </c>
      <c r="H294" s="266"/>
      <c r="I294" s="267"/>
      <c r="J294" s="153" t="n">
        <f aca="false">J299+J304</f>
        <v>0</v>
      </c>
      <c r="K294" s="153" t="n">
        <f aca="false">K299+K304</f>
        <v>0</v>
      </c>
      <c r="L294" s="153" t="n">
        <f aca="false">L299+L304</f>
        <v>0</v>
      </c>
      <c r="M294" s="206" t="n">
        <f aca="false">M299+M304</f>
        <v>0</v>
      </c>
      <c r="N294" s="359"/>
      <c r="O294" s="147"/>
      <c r="P294" s="147"/>
      <c r="Q294" s="147"/>
      <c r="R294" s="147"/>
      <c r="S294" s="147"/>
      <c r="T294" s="147"/>
      <c r="U294" s="147"/>
      <c r="V294" s="147"/>
      <c r="W294" s="147"/>
      <c r="X294" s="147"/>
      <c r="Y294" s="147"/>
      <c r="Z294" s="147"/>
      <c r="AA294" s="147"/>
    </row>
    <row r="295" s="233" customFormat="true" ht="15" hidden="false" customHeight="true" outlineLevel="0" collapsed="false">
      <c r="A295" s="286" t="s">
        <v>218</v>
      </c>
      <c r="B295" s="286"/>
      <c r="C295" s="287" t="s">
        <v>308</v>
      </c>
      <c r="D295" s="271" t="s">
        <v>27</v>
      </c>
      <c r="E295" s="301"/>
      <c r="F295" s="275"/>
      <c r="G295" s="272" t="s">
        <v>29</v>
      </c>
      <c r="H295" s="272"/>
      <c r="I295" s="273"/>
      <c r="J295" s="153"/>
      <c r="K295" s="341" t="n">
        <f aca="false">K296+K297+K298+K299</f>
        <v>22097.5</v>
      </c>
      <c r="L295" s="154" t="n">
        <f aca="false">L296+L297+L298+L299</f>
        <v>0</v>
      </c>
      <c r="M295" s="146"/>
      <c r="N295" s="232"/>
      <c r="O295" s="147"/>
      <c r="P295" s="147"/>
      <c r="Q295" s="147"/>
      <c r="R295" s="147"/>
      <c r="S295" s="147"/>
      <c r="T295" s="147"/>
      <c r="U295" s="147"/>
      <c r="V295" s="147"/>
      <c r="W295" s="147"/>
      <c r="X295" s="147"/>
      <c r="Y295" s="147"/>
      <c r="Z295" s="147"/>
      <c r="AA295" s="147"/>
    </row>
    <row r="296" s="233" customFormat="true" ht="15" hidden="false" customHeight="true" outlineLevel="0" collapsed="false">
      <c r="A296" s="286"/>
      <c r="B296" s="286"/>
      <c r="C296" s="287"/>
      <c r="D296" s="271"/>
      <c r="E296" s="301"/>
      <c r="F296" s="275"/>
      <c r="G296" s="272" t="s">
        <v>30</v>
      </c>
      <c r="H296" s="272"/>
      <c r="I296" s="273"/>
      <c r="J296" s="153"/>
      <c r="K296" s="341"/>
      <c r="L296" s="154"/>
      <c r="M296" s="146"/>
      <c r="N296" s="232"/>
      <c r="O296" s="147"/>
      <c r="P296" s="147"/>
      <c r="Q296" s="147"/>
      <c r="R296" s="147"/>
      <c r="S296" s="147"/>
      <c r="T296" s="147"/>
      <c r="U296" s="147"/>
      <c r="V296" s="147"/>
      <c r="W296" s="147"/>
      <c r="X296" s="147"/>
      <c r="Y296" s="147"/>
      <c r="Z296" s="147"/>
      <c r="AA296" s="147"/>
    </row>
    <row r="297" s="233" customFormat="true" ht="15.75" hidden="false" customHeight="false" outlineLevel="0" collapsed="false">
      <c r="A297" s="286"/>
      <c r="B297" s="286"/>
      <c r="C297" s="287"/>
      <c r="D297" s="271" t="s">
        <v>31</v>
      </c>
      <c r="E297" s="301"/>
      <c r="F297" s="275"/>
      <c r="G297" s="272" t="s">
        <v>32</v>
      </c>
      <c r="H297" s="272"/>
      <c r="I297" s="273"/>
      <c r="J297" s="153"/>
      <c r="K297" s="341" t="n">
        <v>0</v>
      </c>
      <c r="L297" s="154" t="n">
        <v>0</v>
      </c>
      <c r="M297" s="146"/>
      <c r="N297" s="232"/>
      <c r="O297" s="147"/>
      <c r="P297" s="147"/>
      <c r="Q297" s="147"/>
      <c r="R297" s="147"/>
      <c r="S297" s="147"/>
      <c r="T297" s="147"/>
      <c r="U297" s="147"/>
      <c r="V297" s="147"/>
      <c r="W297" s="147"/>
      <c r="X297" s="147"/>
      <c r="Y297" s="147"/>
      <c r="Z297" s="147"/>
      <c r="AA297" s="147"/>
    </row>
    <row r="298" s="233" customFormat="true" ht="15.75" hidden="false" customHeight="true" outlineLevel="0" collapsed="false">
      <c r="A298" s="286"/>
      <c r="B298" s="286"/>
      <c r="C298" s="287"/>
      <c r="D298" s="271" t="s">
        <v>33</v>
      </c>
      <c r="E298" s="361"/>
      <c r="F298" s="275"/>
      <c r="G298" s="272" t="s">
        <v>33</v>
      </c>
      <c r="H298" s="272"/>
      <c r="I298" s="273"/>
      <c r="J298" s="153"/>
      <c r="K298" s="341" t="n">
        <v>22097.5</v>
      </c>
      <c r="L298" s="154" t="n">
        <v>0</v>
      </c>
      <c r="M298" s="146"/>
      <c r="N298" s="232"/>
      <c r="O298" s="147"/>
      <c r="P298" s="147"/>
      <c r="Q298" s="147"/>
      <c r="R298" s="147"/>
      <c r="S298" s="147"/>
      <c r="T298" s="147"/>
      <c r="U298" s="147"/>
      <c r="V298" s="147"/>
      <c r="W298" s="147"/>
      <c r="X298" s="147"/>
      <c r="Y298" s="147"/>
      <c r="Z298" s="147"/>
      <c r="AA298" s="147"/>
    </row>
    <row r="299" s="233" customFormat="true" ht="15.75" hidden="false" customHeight="false" outlineLevel="0" collapsed="false">
      <c r="A299" s="286"/>
      <c r="B299" s="286"/>
      <c r="C299" s="287"/>
      <c r="D299" s="271"/>
      <c r="E299" s="361"/>
      <c r="F299" s="275"/>
      <c r="G299" s="272" t="s">
        <v>34</v>
      </c>
      <c r="H299" s="272"/>
      <c r="I299" s="273"/>
      <c r="J299" s="153"/>
      <c r="K299" s="341"/>
      <c r="L299" s="154"/>
      <c r="M299" s="146"/>
      <c r="N299" s="232"/>
      <c r="O299" s="147"/>
      <c r="P299" s="147"/>
      <c r="Q299" s="147"/>
      <c r="R299" s="147"/>
      <c r="S299" s="147"/>
      <c r="T299" s="147"/>
      <c r="U299" s="147"/>
      <c r="V299" s="147"/>
      <c r="W299" s="147"/>
      <c r="X299" s="147"/>
      <c r="Y299" s="147"/>
      <c r="Z299" s="147"/>
      <c r="AA299" s="147"/>
    </row>
    <row r="300" s="233" customFormat="true" ht="15" hidden="false" customHeight="true" outlineLevel="0" collapsed="false">
      <c r="A300" s="286" t="s">
        <v>220</v>
      </c>
      <c r="B300" s="286"/>
      <c r="C300" s="287" t="s">
        <v>308</v>
      </c>
      <c r="D300" s="271" t="s">
        <v>27</v>
      </c>
      <c r="E300" s="301"/>
      <c r="F300" s="340"/>
      <c r="G300" s="272" t="s">
        <v>29</v>
      </c>
      <c r="H300" s="272"/>
      <c r="I300" s="273"/>
      <c r="J300" s="153"/>
      <c r="K300" s="341" t="n">
        <f aca="false">K301+K302+K303+K304</f>
        <v>2.4</v>
      </c>
      <c r="L300" s="154" t="n">
        <f aca="false">L303</f>
        <v>0</v>
      </c>
      <c r="M300" s="146"/>
      <c r="N300" s="232"/>
      <c r="O300" s="147"/>
      <c r="P300" s="147"/>
      <c r="Q300" s="147"/>
      <c r="R300" s="147"/>
      <c r="S300" s="147"/>
      <c r="T300" s="147"/>
      <c r="U300" s="147"/>
      <c r="V300" s="147"/>
      <c r="W300" s="147"/>
      <c r="X300" s="147"/>
      <c r="Y300" s="147"/>
      <c r="Z300" s="147"/>
      <c r="AA300" s="147"/>
    </row>
    <row r="301" s="233" customFormat="true" ht="15" hidden="false" customHeight="true" outlineLevel="0" collapsed="false">
      <c r="A301" s="286"/>
      <c r="B301" s="286"/>
      <c r="C301" s="287"/>
      <c r="D301" s="271"/>
      <c r="E301" s="301"/>
      <c r="F301" s="340"/>
      <c r="G301" s="272" t="s">
        <v>30</v>
      </c>
      <c r="H301" s="272"/>
      <c r="I301" s="273"/>
      <c r="J301" s="153"/>
      <c r="K301" s="341"/>
      <c r="L301" s="154"/>
      <c r="M301" s="146"/>
      <c r="N301" s="232"/>
      <c r="O301" s="147"/>
      <c r="P301" s="147"/>
      <c r="Q301" s="147"/>
      <c r="R301" s="147"/>
      <c r="S301" s="147"/>
      <c r="T301" s="147"/>
      <c r="U301" s="147"/>
      <c r="V301" s="147"/>
      <c r="W301" s="147"/>
      <c r="X301" s="147"/>
      <c r="Y301" s="147"/>
      <c r="Z301" s="147"/>
      <c r="AA301" s="147"/>
    </row>
    <row r="302" s="233" customFormat="true" ht="15.75" hidden="false" customHeight="false" outlineLevel="0" collapsed="false">
      <c r="A302" s="286"/>
      <c r="B302" s="286"/>
      <c r="C302" s="287"/>
      <c r="D302" s="271" t="s">
        <v>31</v>
      </c>
      <c r="E302" s="301"/>
      <c r="F302" s="340"/>
      <c r="G302" s="272" t="s">
        <v>32</v>
      </c>
      <c r="H302" s="272"/>
      <c r="I302" s="273"/>
      <c r="J302" s="153"/>
      <c r="K302" s="341"/>
      <c r="L302" s="154"/>
      <c r="M302" s="146"/>
      <c r="N302" s="232"/>
      <c r="O302" s="147"/>
      <c r="P302" s="147"/>
      <c r="Q302" s="147"/>
      <c r="R302" s="147"/>
      <c r="S302" s="147"/>
      <c r="T302" s="147"/>
      <c r="U302" s="147"/>
      <c r="V302" s="147"/>
      <c r="W302" s="147"/>
      <c r="X302" s="147"/>
      <c r="Y302" s="147"/>
      <c r="Z302" s="147"/>
      <c r="AA302" s="147"/>
    </row>
    <row r="303" s="233" customFormat="true" ht="15.75" hidden="false" customHeight="true" outlineLevel="0" collapsed="false">
      <c r="A303" s="286"/>
      <c r="B303" s="286"/>
      <c r="C303" s="287"/>
      <c r="D303" s="271" t="s">
        <v>33</v>
      </c>
      <c r="E303" s="301"/>
      <c r="F303" s="275"/>
      <c r="G303" s="272" t="s">
        <v>33</v>
      </c>
      <c r="H303" s="272"/>
      <c r="I303" s="273"/>
      <c r="J303" s="153"/>
      <c r="K303" s="341" t="n">
        <v>2.4</v>
      </c>
      <c r="L303" s="154" t="n">
        <v>0</v>
      </c>
      <c r="M303" s="146"/>
      <c r="N303" s="232"/>
      <c r="O303" s="12"/>
      <c r="P303" s="12"/>
      <c r="Q303" s="12"/>
      <c r="R303" s="12"/>
      <c r="S303" s="12"/>
      <c r="T303" s="12"/>
      <c r="U303" s="12"/>
      <c r="V303" s="12"/>
      <c r="W303" s="12"/>
      <c r="X303" s="12"/>
      <c r="Y303" s="12"/>
      <c r="Z303" s="12"/>
      <c r="AA303" s="12"/>
    </row>
    <row r="304" s="233" customFormat="true" ht="15.75" hidden="false" customHeight="false" outlineLevel="0" collapsed="false">
      <c r="A304" s="286"/>
      <c r="B304" s="286"/>
      <c r="C304" s="287"/>
      <c r="D304" s="271"/>
      <c r="E304" s="301"/>
      <c r="F304" s="275"/>
      <c r="G304" s="272" t="s">
        <v>34</v>
      </c>
      <c r="H304" s="272"/>
      <c r="I304" s="273"/>
      <c r="J304" s="153"/>
      <c r="K304" s="341"/>
      <c r="L304" s="154"/>
      <c r="M304" s="146"/>
      <c r="N304" s="232"/>
      <c r="O304" s="12"/>
      <c r="P304" s="12"/>
      <c r="Q304" s="12"/>
      <c r="R304" s="12"/>
      <c r="S304" s="12"/>
      <c r="T304" s="12"/>
      <c r="U304" s="12"/>
      <c r="V304" s="12"/>
      <c r="W304" s="12"/>
      <c r="X304" s="12"/>
      <c r="Y304" s="12"/>
      <c r="Z304" s="12"/>
      <c r="AA304" s="12"/>
    </row>
    <row r="305" s="233" customFormat="true" ht="15" hidden="true" customHeight="true" outlineLevel="0" collapsed="false">
      <c r="A305" s="362" t="s">
        <v>223</v>
      </c>
      <c r="B305" s="362"/>
      <c r="C305" s="363" t="s">
        <v>224</v>
      </c>
      <c r="D305" s="364" t="s">
        <v>225</v>
      </c>
      <c r="E305" s="365"/>
      <c r="F305" s="366" t="n">
        <v>44562</v>
      </c>
      <c r="G305" s="366" t="n">
        <v>44926</v>
      </c>
      <c r="H305" s="367" t="s">
        <v>29</v>
      </c>
      <c r="I305" s="368" t="n">
        <f aca="false">SUM(I306:I309)</f>
        <v>0</v>
      </c>
      <c r="J305" s="40"/>
      <c r="K305" s="274"/>
      <c r="L305" s="50" t="n">
        <f aca="false">L308</f>
        <v>0</v>
      </c>
      <c r="M305" s="51"/>
      <c r="N305" s="11"/>
      <c r="O305" s="12"/>
      <c r="P305" s="12"/>
      <c r="Q305" s="12"/>
      <c r="R305" s="12"/>
      <c r="S305" s="12"/>
      <c r="T305" s="12"/>
      <c r="U305" s="12"/>
      <c r="V305" s="12"/>
      <c r="W305" s="12"/>
      <c r="X305" s="12"/>
      <c r="Y305" s="12"/>
      <c r="Z305" s="12"/>
      <c r="AA305" s="12"/>
    </row>
    <row r="306" s="233" customFormat="true" ht="15.75" hidden="true" customHeight="false" outlineLevel="0" collapsed="false">
      <c r="A306" s="362"/>
      <c r="B306" s="362"/>
      <c r="C306" s="363"/>
      <c r="D306" s="364"/>
      <c r="E306" s="365"/>
      <c r="F306" s="366"/>
      <c r="G306" s="366"/>
      <c r="H306" s="367" t="s">
        <v>30</v>
      </c>
      <c r="I306" s="368" t="n">
        <v>0</v>
      </c>
      <c r="J306" s="40"/>
      <c r="K306" s="274"/>
      <c r="L306" s="50"/>
      <c r="M306" s="51"/>
      <c r="N306" s="11"/>
      <c r="O306" s="12"/>
      <c r="P306" s="12"/>
      <c r="Q306" s="12"/>
      <c r="R306" s="12"/>
      <c r="S306" s="12"/>
      <c r="T306" s="12"/>
      <c r="U306" s="12"/>
      <c r="V306" s="12"/>
      <c r="W306" s="12"/>
      <c r="X306" s="12"/>
      <c r="Y306" s="12"/>
      <c r="Z306" s="12"/>
      <c r="AA306" s="12"/>
    </row>
    <row r="307" s="233" customFormat="true" ht="15.75" hidden="true" customHeight="false" outlineLevel="0" collapsed="false">
      <c r="A307" s="362"/>
      <c r="B307" s="362"/>
      <c r="C307" s="363"/>
      <c r="D307" s="364"/>
      <c r="E307" s="365"/>
      <c r="F307" s="366"/>
      <c r="G307" s="366"/>
      <c r="H307" s="367" t="s">
        <v>32</v>
      </c>
      <c r="I307" s="368" t="n">
        <v>0</v>
      </c>
      <c r="J307" s="40"/>
      <c r="K307" s="274"/>
      <c r="L307" s="50"/>
      <c r="M307" s="51"/>
      <c r="N307" s="11"/>
      <c r="O307" s="12"/>
      <c r="P307" s="12"/>
      <c r="Q307" s="12"/>
      <c r="R307" s="12"/>
      <c r="S307" s="12"/>
      <c r="T307" s="12"/>
      <c r="U307" s="12"/>
      <c r="V307" s="12"/>
      <c r="W307" s="12"/>
      <c r="X307" s="12"/>
      <c r="Y307" s="12"/>
      <c r="Z307" s="12"/>
      <c r="AA307" s="12"/>
    </row>
    <row r="308" s="233" customFormat="true" ht="15.75" hidden="true" customHeight="true" outlineLevel="0" collapsed="false">
      <c r="A308" s="362"/>
      <c r="B308" s="362"/>
      <c r="C308" s="363"/>
      <c r="D308" s="364"/>
      <c r="E308" s="365"/>
      <c r="F308" s="366"/>
      <c r="G308" s="366"/>
      <c r="H308" s="367" t="s">
        <v>33</v>
      </c>
      <c r="I308" s="368" t="n">
        <f aca="false">I320</f>
        <v>0</v>
      </c>
      <c r="J308" s="40"/>
      <c r="K308" s="274"/>
      <c r="L308" s="50" t="n">
        <f aca="false">L320</f>
        <v>0</v>
      </c>
      <c r="M308" s="51"/>
      <c r="N308" s="11"/>
      <c r="O308" s="219"/>
      <c r="P308" s="36"/>
      <c r="Q308" s="147"/>
      <c r="R308" s="147"/>
      <c r="S308" s="147"/>
      <c r="T308" s="147"/>
      <c r="U308" s="147"/>
      <c r="V308" s="147"/>
      <c r="W308" s="147"/>
      <c r="X308" s="147"/>
      <c r="Y308" s="147"/>
      <c r="Z308" s="147"/>
      <c r="AA308" s="147"/>
    </row>
    <row r="309" s="233" customFormat="true" ht="15.75" hidden="true" customHeight="false" outlineLevel="0" collapsed="false">
      <c r="A309" s="362"/>
      <c r="B309" s="362"/>
      <c r="C309" s="363"/>
      <c r="D309" s="364"/>
      <c r="E309" s="365"/>
      <c r="F309" s="366"/>
      <c r="G309" s="366"/>
      <c r="H309" s="367" t="s">
        <v>34</v>
      </c>
      <c r="I309" s="368" t="n">
        <v>0</v>
      </c>
      <c r="J309" s="40"/>
      <c r="K309" s="274"/>
      <c r="L309" s="50"/>
      <c r="M309" s="51"/>
      <c r="N309" s="11"/>
      <c r="O309" s="147"/>
      <c r="P309" s="147"/>
      <c r="Q309" s="147"/>
      <c r="R309" s="147"/>
      <c r="S309" s="147"/>
      <c r="T309" s="147"/>
      <c r="U309" s="147"/>
      <c r="V309" s="147"/>
      <c r="W309" s="147"/>
      <c r="X309" s="147"/>
      <c r="Y309" s="147"/>
      <c r="Z309" s="147"/>
      <c r="AA309" s="147"/>
    </row>
    <row r="310" s="233" customFormat="true" ht="15" hidden="false" customHeight="true" outlineLevel="0" collapsed="false">
      <c r="A310" s="287" t="s">
        <v>309</v>
      </c>
      <c r="B310" s="290"/>
      <c r="C310" s="287" t="s">
        <v>26</v>
      </c>
      <c r="D310" s="271" t="s">
        <v>27</v>
      </c>
      <c r="E310" s="301" t="s">
        <v>310</v>
      </c>
      <c r="F310" s="340"/>
      <c r="G310" s="272" t="s">
        <v>29</v>
      </c>
      <c r="H310" s="272"/>
      <c r="I310" s="273"/>
      <c r="J310" s="153" t="n">
        <f aca="false">SUM(J311:J314)</f>
        <v>119123.4</v>
      </c>
      <c r="K310" s="341" t="n">
        <f aca="false">SUM(K311:K314)</f>
        <v>1048340.9</v>
      </c>
      <c r="L310" s="154" t="n">
        <f aca="false">SUM(L311:L314)</f>
        <v>0</v>
      </c>
      <c r="M310" s="146" t="n">
        <f aca="false">SUM(M311:M314)</f>
        <v>107370</v>
      </c>
      <c r="N310" s="232"/>
      <c r="O310" s="147"/>
      <c r="P310" s="147"/>
      <c r="Q310" s="147"/>
      <c r="R310" s="147"/>
      <c r="S310" s="147"/>
      <c r="T310" s="147"/>
      <c r="U310" s="147"/>
      <c r="V310" s="147"/>
      <c r="W310" s="147"/>
      <c r="X310" s="147"/>
      <c r="Y310" s="147"/>
      <c r="Z310" s="147"/>
      <c r="AA310" s="147"/>
    </row>
    <row r="311" s="233" customFormat="true" ht="15" hidden="false" customHeight="true" outlineLevel="0" collapsed="false">
      <c r="A311" s="287"/>
      <c r="B311" s="287"/>
      <c r="C311" s="287"/>
      <c r="D311" s="271"/>
      <c r="E311" s="301"/>
      <c r="F311" s="340"/>
      <c r="G311" s="272" t="s">
        <v>30</v>
      </c>
      <c r="H311" s="272"/>
      <c r="I311" s="273"/>
      <c r="J311" s="153" t="n">
        <f aca="false">J12+J177+J237</f>
        <v>0</v>
      </c>
      <c r="K311" s="341" t="n">
        <f aca="false">K12+K177+K237</f>
        <v>0</v>
      </c>
      <c r="L311" s="154" t="n">
        <f aca="false">L12+L177+L237</f>
        <v>0</v>
      </c>
      <c r="M311" s="146" t="n">
        <f aca="false">M12+M177+M237</f>
        <v>0</v>
      </c>
      <c r="N311" s="232"/>
      <c r="O311" s="369"/>
      <c r="P311" s="369"/>
      <c r="Q311" s="147"/>
      <c r="R311" s="147"/>
      <c r="S311" s="147"/>
      <c r="T311" s="147"/>
      <c r="U311" s="147"/>
      <c r="V311" s="147"/>
      <c r="W311" s="147"/>
      <c r="X311" s="147"/>
      <c r="Y311" s="147"/>
      <c r="Z311" s="147"/>
      <c r="AA311" s="147"/>
    </row>
    <row r="312" s="233" customFormat="true" ht="15.75" hidden="false" customHeight="false" outlineLevel="0" collapsed="false">
      <c r="A312" s="287"/>
      <c r="B312" s="287"/>
      <c r="C312" s="287"/>
      <c r="D312" s="271" t="s">
        <v>31</v>
      </c>
      <c r="E312" s="301" t="s">
        <v>311</v>
      </c>
      <c r="F312" s="275"/>
      <c r="G312" s="272" t="s">
        <v>32</v>
      </c>
      <c r="H312" s="272"/>
      <c r="I312" s="273"/>
      <c r="J312" s="153" t="n">
        <f aca="false">J13+J178+J238</f>
        <v>50491.8</v>
      </c>
      <c r="K312" s="341" t="n">
        <f aca="false">K13+K178+K238+K292</f>
        <v>423162.8</v>
      </c>
      <c r="L312" s="370" t="n">
        <f aca="false">L13+L178+L238+L292</f>
        <v>0</v>
      </c>
      <c r="M312" s="146" t="n">
        <f aca="false">M13+M178+M238+M292</f>
        <v>0</v>
      </c>
      <c r="N312" s="232"/>
      <c r="O312" s="147"/>
      <c r="P312" s="147"/>
      <c r="Q312" s="147"/>
      <c r="R312" s="147"/>
      <c r="S312" s="147"/>
      <c r="T312" s="147"/>
      <c r="U312" s="147"/>
      <c r="V312" s="147"/>
      <c r="W312" s="147"/>
      <c r="X312" s="147"/>
      <c r="Y312" s="147"/>
      <c r="Z312" s="147"/>
      <c r="AA312" s="147"/>
    </row>
    <row r="313" s="233" customFormat="true" ht="52.5" hidden="false" customHeight="true" outlineLevel="0" collapsed="false">
      <c r="A313" s="287"/>
      <c r="B313" s="287"/>
      <c r="C313" s="287"/>
      <c r="D313" s="271" t="s">
        <v>33</v>
      </c>
      <c r="E313" s="301" t="s">
        <v>312</v>
      </c>
      <c r="F313" s="275"/>
      <c r="G313" s="272" t="s">
        <v>33</v>
      </c>
      <c r="H313" s="272"/>
      <c r="I313" s="273"/>
      <c r="J313" s="153" t="n">
        <f aca="false">J14+J179+J239</f>
        <v>68631.6</v>
      </c>
      <c r="K313" s="341" t="n">
        <f aca="false">K14+K179+K239+K293</f>
        <v>625178.1</v>
      </c>
      <c r="L313" s="154" t="n">
        <f aca="false">L14+L179+L239+L293</f>
        <v>0</v>
      </c>
      <c r="M313" s="146" t="n">
        <f aca="false">M14+M179+M239+M293</f>
        <v>107370</v>
      </c>
      <c r="N313" s="232"/>
    </row>
    <row r="314" s="233" customFormat="true" ht="15.75" hidden="false" customHeight="false" outlineLevel="0" collapsed="false">
      <c r="A314" s="287"/>
      <c r="B314" s="287"/>
      <c r="C314" s="287"/>
      <c r="D314" s="271"/>
      <c r="E314" s="301"/>
      <c r="F314" s="275"/>
      <c r="G314" s="272" t="s">
        <v>34</v>
      </c>
      <c r="H314" s="272"/>
      <c r="I314" s="273"/>
      <c r="J314" s="153" t="n">
        <f aca="false">J15+J180+J240</f>
        <v>0</v>
      </c>
      <c r="K314" s="341" t="n">
        <f aca="false">K15+K180+K240</f>
        <v>0</v>
      </c>
      <c r="L314" s="154" t="n">
        <f aca="false">L15+L180+L240</f>
        <v>0</v>
      </c>
      <c r="M314" s="146" t="n">
        <f aca="false">M15+M180+M240</f>
        <v>0</v>
      </c>
      <c r="N314" s="232"/>
    </row>
    <row r="315" s="233" customFormat="true" ht="63" hidden="false" customHeight="true" outlineLevel="0" collapsed="false">
      <c r="A315" s="371" t="s">
        <v>313</v>
      </c>
      <c r="B315" s="371"/>
      <c r="C315" s="371"/>
      <c r="D315" s="371"/>
      <c r="E315" s="371"/>
      <c r="F315" s="371"/>
      <c r="G315" s="371"/>
      <c r="H315" s="371"/>
      <c r="I315" s="372"/>
      <c r="J315" s="228"/>
      <c r="K315" s="229"/>
      <c r="L315" s="230"/>
      <c r="M315" s="231"/>
      <c r="N315" s="373"/>
    </row>
    <row r="316" s="233" customFormat="true" ht="15.75" hidden="false" customHeight="false" outlineLevel="0" collapsed="false">
      <c r="A316" s="374"/>
      <c r="B316" s="373"/>
      <c r="D316" s="373"/>
      <c r="E316" s="373"/>
      <c r="F316" s="373"/>
      <c r="G316" s="373"/>
      <c r="H316" s="375"/>
      <c r="I316" s="376"/>
      <c r="J316" s="228"/>
      <c r="K316" s="229"/>
      <c r="L316" s="230"/>
      <c r="M316" s="231"/>
      <c r="N316" s="373"/>
    </row>
    <row r="317" s="233" customFormat="true" ht="15.75" hidden="false" customHeight="false" outlineLevel="0" collapsed="false">
      <c r="A317" s="374"/>
      <c r="B317" s="373"/>
      <c r="D317" s="373"/>
      <c r="E317" s="373"/>
      <c r="F317" s="373"/>
      <c r="G317" s="373"/>
      <c r="H317" s="375"/>
      <c r="I317" s="376"/>
      <c r="J317" s="228"/>
      <c r="K317" s="229"/>
      <c r="L317" s="230"/>
      <c r="M317" s="231"/>
      <c r="N317" s="373"/>
    </row>
    <row r="318" s="233" customFormat="true" ht="15.75" hidden="false" customHeight="false" outlineLevel="0" collapsed="false">
      <c r="A318" s="374"/>
      <c r="B318" s="373"/>
      <c r="D318" s="373"/>
      <c r="E318" s="373"/>
      <c r="F318" s="373"/>
      <c r="G318" s="373"/>
      <c r="H318" s="375"/>
      <c r="I318" s="376"/>
      <c r="J318" s="228"/>
      <c r="K318" s="229"/>
      <c r="L318" s="230"/>
      <c r="M318" s="231"/>
      <c r="N318" s="373"/>
    </row>
    <row r="319" s="233" customFormat="true" ht="15.75" hidden="false" customHeight="false" outlineLevel="0" collapsed="false">
      <c r="A319" s="374"/>
      <c r="B319" s="373"/>
      <c r="D319" s="373"/>
      <c r="E319" s="373"/>
      <c r="F319" s="373"/>
      <c r="G319" s="373"/>
      <c r="H319" s="375"/>
      <c r="I319" s="376"/>
      <c r="J319" s="228"/>
      <c r="K319" s="229"/>
      <c r="L319" s="230"/>
      <c r="M319" s="231"/>
      <c r="N319" s="373"/>
    </row>
    <row r="320" s="233" customFormat="true" ht="15.75" hidden="false" customHeight="false" outlineLevel="0" collapsed="false">
      <c r="A320" s="373"/>
      <c r="B320" s="373"/>
      <c r="D320" s="373"/>
      <c r="E320" s="373"/>
      <c r="F320" s="373"/>
      <c r="G320" s="373"/>
      <c r="H320" s="375"/>
      <c r="I320" s="376"/>
      <c r="J320" s="228"/>
      <c r="K320" s="229"/>
      <c r="L320" s="230"/>
      <c r="M320" s="231"/>
      <c r="N320" s="373"/>
    </row>
    <row r="321" s="233" customFormat="true" ht="15.75" hidden="false" customHeight="false" outlineLevel="0" collapsed="false">
      <c r="A321" s="373"/>
      <c r="B321" s="373"/>
      <c r="D321" s="373"/>
      <c r="E321" s="373"/>
      <c r="F321" s="373"/>
      <c r="G321" s="373"/>
      <c r="H321" s="375"/>
      <c r="I321" s="376"/>
      <c r="J321" s="228"/>
      <c r="K321" s="229"/>
      <c r="L321" s="230"/>
      <c r="M321" s="231"/>
      <c r="N321" s="373"/>
    </row>
    <row r="322" s="233" customFormat="true" ht="15.75" hidden="false" customHeight="false" outlineLevel="0" collapsed="false">
      <c r="A322" s="373"/>
      <c r="B322" s="373"/>
      <c r="D322" s="373"/>
      <c r="E322" s="373"/>
      <c r="F322" s="373"/>
      <c r="G322" s="373"/>
      <c r="H322" s="375"/>
      <c r="I322" s="376"/>
      <c r="J322" s="228"/>
      <c r="K322" s="229"/>
      <c r="L322" s="230"/>
      <c r="M322" s="231"/>
      <c r="N322" s="373"/>
    </row>
    <row r="323" s="233" customFormat="true" ht="15.75" hidden="false" customHeight="false" outlineLevel="0" collapsed="false">
      <c r="A323" s="373"/>
      <c r="B323" s="373"/>
      <c r="D323" s="373"/>
      <c r="E323" s="373"/>
      <c r="F323" s="373"/>
      <c r="G323" s="373"/>
      <c r="H323" s="375"/>
      <c r="I323" s="376"/>
      <c r="J323" s="228"/>
      <c r="K323" s="229"/>
      <c r="L323" s="230"/>
      <c r="M323" s="231"/>
      <c r="N323" s="373"/>
    </row>
    <row r="324" s="233" customFormat="true" ht="15.75" hidden="false" customHeight="false" outlineLevel="0" collapsed="false">
      <c r="A324" s="373"/>
      <c r="B324" s="373"/>
      <c r="D324" s="373"/>
      <c r="E324" s="373"/>
      <c r="F324" s="373"/>
      <c r="G324" s="373"/>
      <c r="H324" s="375"/>
      <c r="I324" s="376"/>
      <c r="J324" s="228"/>
      <c r="K324" s="229"/>
      <c r="L324" s="230"/>
      <c r="M324" s="231"/>
      <c r="N324" s="373"/>
    </row>
    <row r="325" s="233" customFormat="true" ht="15.75" hidden="false" customHeight="false" outlineLevel="0" collapsed="false">
      <c r="A325" s="373"/>
      <c r="B325" s="373"/>
      <c r="D325" s="373"/>
      <c r="E325" s="373"/>
      <c r="F325" s="373"/>
      <c r="G325" s="373"/>
      <c r="H325" s="375"/>
      <c r="I325" s="376"/>
      <c r="J325" s="228"/>
      <c r="K325" s="229"/>
      <c r="L325" s="230"/>
      <c r="M325" s="231"/>
      <c r="N325" s="373"/>
    </row>
    <row r="326" s="233" customFormat="true" ht="15.75" hidden="false" customHeight="false" outlineLevel="0" collapsed="false">
      <c r="A326" s="373"/>
      <c r="B326" s="373"/>
      <c r="D326" s="373"/>
      <c r="E326" s="373"/>
      <c r="F326" s="373"/>
      <c r="G326" s="373"/>
      <c r="H326" s="375"/>
      <c r="I326" s="376"/>
      <c r="J326" s="228"/>
      <c r="K326" s="229"/>
      <c r="L326" s="230"/>
      <c r="M326" s="231"/>
      <c r="N326" s="373"/>
    </row>
    <row r="327" s="233" customFormat="true" ht="15.75" hidden="false" customHeight="false" outlineLevel="0" collapsed="false">
      <c r="A327" s="373"/>
      <c r="B327" s="373"/>
      <c r="D327" s="373"/>
      <c r="E327" s="373"/>
      <c r="F327" s="373"/>
      <c r="G327" s="373"/>
      <c r="H327" s="375"/>
      <c r="I327" s="376"/>
      <c r="J327" s="228"/>
      <c r="K327" s="229"/>
      <c r="L327" s="230"/>
      <c r="M327" s="231"/>
      <c r="N327" s="373"/>
    </row>
    <row r="328" s="233" customFormat="true" ht="15.75" hidden="false" customHeight="false" outlineLevel="0" collapsed="false">
      <c r="A328" s="373"/>
      <c r="B328" s="373"/>
      <c r="D328" s="373"/>
      <c r="E328" s="373"/>
      <c r="F328" s="373"/>
      <c r="G328" s="373"/>
      <c r="H328" s="375"/>
      <c r="I328" s="376"/>
      <c r="J328" s="228"/>
      <c r="K328" s="229"/>
      <c r="L328" s="230"/>
      <c r="M328" s="231"/>
      <c r="N328" s="373"/>
    </row>
    <row r="329" s="233" customFormat="true" ht="15.75" hidden="false" customHeight="false" outlineLevel="0" collapsed="false">
      <c r="A329" s="373"/>
      <c r="B329" s="373"/>
      <c r="D329" s="373"/>
      <c r="E329" s="373"/>
      <c r="F329" s="373"/>
      <c r="G329" s="373"/>
      <c r="H329" s="375"/>
      <c r="I329" s="376"/>
      <c r="J329" s="228"/>
      <c r="K329" s="229"/>
      <c r="L329" s="230"/>
      <c r="M329" s="231"/>
      <c r="N329" s="373"/>
    </row>
    <row r="330" s="233" customFormat="true" ht="15.75" hidden="false" customHeight="false" outlineLevel="0" collapsed="false">
      <c r="A330" s="373"/>
      <c r="B330" s="373"/>
      <c r="D330" s="373"/>
      <c r="E330" s="373"/>
      <c r="F330" s="373"/>
      <c r="G330" s="373"/>
      <c r="H330" s="375"/>
      <c r="I330" s="376"/>
      <c r="J330" s="228"/>
      <c r="K330" s="229"/>
      <c r="L330" s="230"/>
      <c r="M330" s="231"/>
      <c r="N330" s="373"/>
    </row>
    <row r="331" s="233" customFormat="true" ht="15.75" hidden="false" customHeight="false" outlineLevel="0" collapsed="false">
      <c r="A331" s="373"/>
      <c r="B331" s="373"/>
      <c r="D331" s="373"/>
      <c r="E331" s="373"/>
      <c r="F331" s="373"/>
      <c r="G331" s="373"/>
      <c r="H331" s="375"/>
      <c r="I331" s="376"/>
      <c r="J331" s="228"/>
      <c r="K331" s="229"/>
      <c r="L331" s="230"/>
      <c r="M331" s="231"/>
      <c r="N331" s="373"/>
    </row>
    <row r="332" s="233" customFormat="true" ht="15.75" hidden="false" customHeight="false" outlineLevel="0" collapsed="false">
      <c r="A332" s="373"/>
      <c r="B332" s="373"/>
      <c r="D332" s="373"/>
      <c r="E332" s="373"/>
      <c r="F332" s="373"/>
      <c r="G332" s="373"/>
      <c r="H332" s="375"/>
      <c r="I332" s="376"/>
      <c r="J332" s="228"/>
      <c r="K332" s="229"/>
      <c r="L332" s="230"/>
      <c r="M332" s="231"/>
      <c r="N332" s="373"/>
    </row>
    <row r="333" s="233" customFormat="true" ht="15.75" hidden="false" customHeight="false" outlineLevel="0" collapsed="false">
      <c r="A333" s="373"/>
      <c r="B333" s="373"/>
      <c r="D333" s="373"/>
      <c r="E333" s="373"/>
      <c r="F333" s="373"/>
      <c r="G333" s="373"/>
      <c r="H333" s="375"/>
      <c r="I333" s="376"/>
      <c r="J333" s="228"/>
      <c r="K333" s="229"/>
      <c r="L333" s="230"/>
      <c r="M333" s="231"/>
      <c r="N333" s="373"/>
    </row>
    <row r="334" s="233" customFormat="true" ht="15.75" hidden="false" customHeight="false" outlineLevel="0" collapsed="false">
      <c r="A334" s="373"/>
      <c r="B334" s="373"/>
      <c r="D334" s="373"/>
      <c r="E334" s="373"/>
      <c r="F334" s="373"/>
      <c r="G334" s="373"/>
      <c r="H334" s="375"/>
      <c r="I334" s="376"/>
      <c r="J334" s="228"/>
      <c r="K334" s="229"/>
      <c r="L334" s="230"/>
      <c r="M334" s="231"/>
      <c r="N334" s="373"/>
    </row>
    <row r="335" s="233" customFormat="true" ht="15.75" hidden="false" customHeight="false" outlineLevel="0" collapsed="false">
      <c r="A335" s="373"/>
      <c r="B335" s="373"/>
      <c r="D335" s="373"/>
      <c r="E335" s="373"/>
      <c r="F335" s="373"/>
      <c r="G335" s="373"/>
      <c r="H335" s="375"/>
      <c r="I335" s="376"/>
      <c r="J335" s="228"/>
      <c r="K335" s="229"/>
      <c r="L335" s="230"/>
      <c r="M335" s="231"/>
      <c r="N335" s="373"/>
    </row>
    <row r="336" s="233" customFormat="true" ht="15.75" hidden="false" customHeight="false" outlineLevel="0" collapsed="false">
      <c r="A336" s="373"/>
      <c r="B336" s="373"/>
      <c r="D336" s="373"/>
      <c r="E336" s="373"/>
      <c r="F336" s="373"/>
      <c r="G336" s="373"/>
      <c r="H336" s="375"/>
      <c r="I336" s="376"/>
      <c r="J336" s="228"/>
      <c r="K336" s="229"/>
      <c r="L336" s="230"/>
      <c r="M336" s="231"/>
      <c r="N336" s="373"/>
    </row>
    <row r="337" s="233" customFormat="true" ht="15.75" hidden="false" customHeight="false" outlineLevel="0" collapsed="false">
      <c r="A337" s="373"/>
      <c r="B337" s="373"/>
      <c r="D337" s="373"/>
      <c r="E337" s="373"/>
      <c r="F337" s="373"/>
      <c r="G337" s="373"/>
      <c r="H337" s="375"/>
      <c r="I337" s="376"/>
      <c r="J337" s="228"/>
      <c r="K337" s="229"/>
      <c r="L337" s="230"/>
      <c r="M337" s="231"/>
      <c r="N337" s="373"/>
    </row>
    <row r="338" s="233" customFormat="true" ht="15.75" hidden="false" customHeight="false" outlineLevel="0" collapsed="false">
      <c r="A338" s="373"/>
      <c r="B338" s="373"/>
      <c r="D338" s="373"/>
      <c r="E338" s="373"/>
      <c r="F338" s="373"/>
      <c r="G338" s="373"/>
      <c r="H338" s="375"/>
      <c r="I338" s="376"/>
      <c r="J338" s="228"/>
      <c r="K338" s="229"/>
      <c r="L338" s="230"/>
      <c r="M338" s="231"/>
      <c r="N338" s="373"/>
    </row>
    <row r="339" s="233" customFormat="true" ht="15.75" hidden="false" customHeight="false" outlineLevel="0" collapsed="false">
      <c r="A339" s="373"/>
      <c r="B339" s="373"/>
      <c r="D339" s="373"/>
      <c r="E339" s="373"/>
      <c r="F339" s="373"/>
      <c r="G339" s="373"/>
      <c r="H339" s="375"/>
      <c r="I339" s="376"/>
      <c r="J339" s="228"/>
      <c r="K339" s="229"/>
      <c r="L339" s="230"/>
      <c r="M339" s="231"/>
      <c r="N339" s="373"/>
    </row>
    <row r="340" s="233" customFormat="true" ht="15.75" hidden="false" customHeight="false" outlineLevel="0" collapsed="false">
      <c r="A340" s="373"/>
      <c r="B340" s="373"/>
      <c r="D340" s="373"/>
      <c r="E340" s="373"/>
      <c r="F340" s="373"/>
      <c r="G340" s="373"/>
      <c r="H340" s="375"/>
      <c r="I340" s="376"/>
      <c r="J340" s="228"/>
      <c r="K340" s="229"/>
      <c r="L340" s="230"/>
      <c r="M340" s="231"/>
      <c r="N340" s="373"/>
    </row>
    <row r="341" s="233" customFormat="true" ht="15.75" hidden="false" customHeight="false" outlineLevel="0" collapsed="false">
      <c r="A341" s="373"/>
      <c r="B341" s="373"/>
      <c r="D341" s="373"/>
      <c r="E341" s="373"/>
      <c r="F341" s="373"/>
      <c r="G341" s="373"/>
      <c r="H341" s="375"/>
      <c r="I341" s="376"/>
      <c r="J341" s="228"/>
      <c r="K341" s="229"/>
      <c r="L341" s="230"/>
      <c r="M341" s="231"/>
      <c r="N341" s="373"/>
    </row>
    <row r="342" s="233" customFormat="true" ht="15.75" hidden="false" customHeight="false" outlineLevel="0" collapsed="false">
      <c r="A342" s="373"/>
      <c r="B342" s="373"/>
      <c r="D342" s="373"/>
      <c r="E342" s="373"/>
      <c r="F342" s="373"/>
      <c r="G342" s="373"/>
      <c r="H342" s="375"/>
      <c r="I342" s="376"/>
      <c r="J342" s="228"/>
      <c r="K342" s="229"/>
      <c r="L342" s="230"/>
      <c r="M342" s="231"/>
      <c r="N342" s="373"/>
    </row>
    <row r="343" s="233" customFormat="true" ht="15.75" hidden="false" customHeight="false" outlineLevel="0" collapsed="false">
      <c r="A343" s="373"/>
      <c r="B343" s="373"/>
      <c r="D343" s="373"/>
      <c r="E343" s="373"/>
      <c r="F343" s="373"/>
      <c r="G343" s="373"/>
      <c r="H343" s="375"/>
      <c r="I343" s="376"/>
      <c r="J343" s="228"/>
      <c r="K343" s="229"/>
      <c r="L343" s="230"/>
      <c r="M343" s="231"/>
      <c r="N343" s="373"/>
    </row>
    <row r="344" s="233" customFormat="true" ht="15.75" hidden="false" customHeight="false" outlineLevel="0" collapsed="false">
      <c r="A344" s="373"/>
      <c r="B344" s="373"/>
      <c r="D344" s="373"/>
      <c r="E344" s="373"/>
      <c r="F344" s="373"/>
      <c r="G344" s="373"/>
      <c r="H344" s="375"/>
      <c r="I344" s="376"/>
      <c r="J344" s="228"/>
      <c r="K344" s="229"/>
      <c r="L344" s="230"/>
      <c r="M344" s="231"/>
      <c r="N344" s="373"/>
    </row>
    <row r="345" s="233" customFormat="true" ht="15.75" hidden="false" customHeight="false" outlineLevel="0" collapsed="false">
      <c r="A345" s="373"/>
      <c r="B345" s="373"/>
      <c r="D345" s="373"/>
      <c r="E345" s="373"/>
      <c r="F345" s="373"/>
      <c r="G345" s="373"/>
      <c r="H345" s="375"/>
      <c r="I345" s="376"/>
      <c r="J345" s="228"/>
      <c r="K345" s="229"/>
      <c r="L345" s="230"/>
      <c r="M345" s="231"/>
      <c r="N345" s="373"/>
    </row>
    <row r="346" s="233" customFormat="true" ht="15.75" hidden="false" customHeight="false" outlineLevel="0" collapsed="false">
      <c r="A346" s="373"/>
      <c r="B346" s="373"/>
      <c r="D346" s="373"/>
      <c r="E346" s="373"/>
      <c r="F346" s="373"/>
      <c r="G346" s="373"/>
      <c r="H346" s="375"/>
      <c r="I346" s="376"/>
      <c r="J346" s="228"/>
      <c r="K346" s="229"/>
      <c r="L346" s="230"/>
      <c r="M346" s="231"/>
      <c r="N346" s="373"/>
    </row>
    <row r="347" s="233" customFormat="true" ht="15.75" hidden="false" customHeight="false" outlineLevel="0" collapsed="false">
      <c r="A347" s="373"/>
      <c r="B347" s="373"/>
      <c r="D347" s="373"/>
      <c r="E347" s="373"/>
      <c r="F347" s="373"/>
      <c r="G347" s="373"/>
      <c r="H347" s="375"/>
      <c r="I347" s="376"/>
      <c r="J347" s="228"/>
      <c r="K347" s="229"/>
      <c r="L347" s="230"/>
      <c r="M347" s="231"/>
      <c r="N347" s="373"/>
    </row>
    <row r="348" s="233" customFormat="true" ht="15.75" hidden="false" customHeight="false" outlineLevel="0" collapsed="false">
      <c r="A348" s="373"/>
      <c r="B348" s="373"/>
      <c r="D348" s="373"/>
      <c r="E348" s="373"/>
      <c r="F348" s="373"/>
      <c r="G348" s="373"/>
      <c r="H348" s="375"/>
      <c r="I348" s="376"/>
      <c r="J348" s="228"/>
      <c r="K348" s="229"/>
      <c r="L348" s="230"/>
      <c r="M348" s="231"/>
      <c r="N348" s="373"/>
    </row>
    <row r="349" s="233" customFormat="true" ht="15.75" hidden="false" customHeight="false" outlineLevel="0" collapsed="false">
      <c r="A349" s="373"/>
      <c r="B349" s="373"/>
      <c r="D349" s="373"/>
      <c r="E349" s="373"/>
      <c r="F349" s="373"/>
      <c r="G349" s="373"/>
      <c r="H349" s="375"/>
      <c r="I349" s="376"/>
      <c r="J349" s="228"/>
      <c r="K349" s="229"/>
      <c r="L349" s="230"/>
      <c r="M349" s="231"/>
      <c r="N349" s="373"/>
    </row>
    <row r="350" s="233" customFormat="true" ht="15.75" hidden="false" customHeight="false" outlineLevel="0" collapsed="false">
      <c r="A350" s="373"/>
      <c r="B350" s="373"/>
      <c r="D350" s="373"/>
      <c r="E350" s="373"/>
      <c r="F350" s="373"/>
      <c r="G350" s="373"/>
      <c r="H350" s="375"/>
      <c r="I350" s="376"/>
      <c r="J350" s="228"/>
      <c r="K350" s="229"/>
      <c r="L350" s="230"/>
      <c r="M350" s="231"/>
      <c r="N350" s="373"/>
    </row>
    <row r="351" s="233" customFormat="true" ht="15.75" hidden="false" customHeight="false" outlineLevel="0" collapsed="false">
      <c r="A351" s="373"/>
      <c r="B351" s="373"/>
      <c r="D351" s="373"/>
      <c r="E351" s="373"/>
      <c r="F351" s="373"/>
      <c r="G351" s="373"/>
      <c r="H351" s="375"/>
      <c r="I351" s="376"/>
      <c r="J351" s="228"/>
      <c r="K351" s="229"/>
      <c r="L351" s="230"/>
      <c r="M351" s="231"/>
      <c r="N351" s="373"/>
    </row>
    <row r="352" s="233" customFormat="true" ht="15.75" hidden="false" customHeight="false" outlineLevel="0" collapsed="false">
      <c r="A352" s="373"/>
      <c r="B352" s="373"/>
      <c r="D352" s="373"/>
      <c r="E352" s="373"/>
      <c r="F352" s="373"/>
      <c r="G352" s="373"/>
      <c r="H352" s="375"/>
      <c r="I352" s="376"/>
      <c r="J352" s="228"/>
      <c r="K352" s="229"/>
      <c r="L352" s="230"/>
      <c r="M352" s="231"/>
      <c r="N352" s="373"/>
    </row>
    <row r="353" s="233" customFormat="true" ht="15.75" hidden="false" customHeight="false" outlineLevel="0" collapsed="false">
      <c r="A353" s="373"/>
      <c r="B353" s="373"/>
      <c r="D353" s="373"/>
      <c r="E353" s="373"/>
      <c r="F353" s="373"/>
      <c r="G353" s="373"/>
      <c r="H353" s="375"/>
      <c r="I353" s="376"/>
      <c r="J353" s="228"/>
      <c r="K353" s="229"/>
      <c r="L353" s="230"/>
      <c r="M353" s="231"/>
      <c r="N353" s="373"/>
    </row>
    <row r="354" s="233" customFormat="true" ht="15.75" hidden="false" customHeight="false" outlineLevel="0" collapsed="false">
      <c r="A354" s="373"/>
      <c r="B354" s="373"/>
      <c r="D354" s="373"/>
      <c r="E354" s="373"/>
      <c r="F354" s="373"/>
      <c r="G354" s="373"/>
      <c r="H354" s="375"/>
      <c r="I354" s="376"/>
      <c r="J354" s="228"/>
      <c r="K354" s="229"/>
      <c r="L354" s="230"/>
      <c r="M354" s="231"/>
      <c r="N354" s="373"/>
    </row>
    <row r="355" s="233" customFormat="true" ht="15.75" hidden="false" customHeight="false" outlineLevel="0" collapsed="false">
      <c r="A355" s="373"/>
      <c r="B355" s="373"/>
      <c r="D355" s="373"/>
      <c r="E355" s="373"/>
      <c r="F355" s="373"/>
      <c r="G355" s="373"/>
      <c r="H355" s="375"/>
      <c r="I355" s="376"/>
      <c r="J355" s="228"/>
      <c r="K355" s="229"/>
      <c r="L355" s="230"/>
      <c r="M355" s="231"/>
      <c r="N355" s="373"/>
    </row>
    <row r="356" s="233" customFormat="true" ht="15.75" hidden="false" customHeight="false" outlineLevel="0" collapsed="false">
      <c r="A356" s="373"/>
      <c r="B356" s="373"/>
      <c r="D356" s="373"/>
      <c r="E356" s="373"/>
      <c r="F356" s="373"/>
      <c r="G356" s="373"/>
      <c r="H356" s="375"/>
      <c r="I356" s="376"/>
      <c r="J356" s="228"/>
      <c r="K356" s="229"/>
      <c r="L356" s="230"/>
      <c r="M356" s="231"/>
      <c r="N356" s="373"/>
    </row>
    <row r="357" s="233" customFormat="true" ht="15.75" hidden="false" customHeight="false" outlineLevel="0" collapsed="false">
      <c r="A357" s="373"/>
      <c r="B357" s="373"/>
      <c r="D357" s="373"/>
      <c r="E357" s="373"/>
      <c r="F357" s="373"/>
      <c r="G357" s="373"/>
      <c r="H357" s="375"/>
      <c r="I357" s="376"/>
      <c r="J357" s="228"/>
      <c r="K357" s="229"/>
      <c r="L357" s="230"/>
      <c r="M357" s="231"/>
      <c r="N357" s="373"/>
    </row>
    <row r="358" s="233" customFormat="true" ht="15.75" hidden="false" customHeight="false" outlineLevel="0" collapsed="false">
      <c r="A358" s="373"/>
      <c r="B358" s="373"/>
      <c r="D358" s="373"/>
      <c r="E358" s="373"/>
      <c r="F358" s="373"/>
      <c r="G358" s="373"/>
      <c r="H358" s="375"/>
      <c r="I358" s="376"/>
      <c r="J358" s="228"/>
      <c r="K358" s="229"/>
      <c r="L358" s="230"/>
      <c r="M358" s="231"/>
      <c r="N358" s="373"/>
    </row>
    <row r="359" s="233" customFormat="true" ht="15.75" hidden="false" customHeight="false" outlineLevel="0" collapsed="false">
      <c r="A359" s="373"/>
      <c r="B359" s="373"/>
      <c r="D359" s="373"/>
      <c r="E359" s="373"/>
      <c r="F359" s="373"/>
      <c r="G359" s="373"/>
      <c r="H359" s="375"/>
      <c r="I359" s="376"/>
      <c r="J359" s="228"/>
      <c r="K359" s="229"/>
      <c r="L359" s="230"/>
      <c r="M359" s="231"/>
      <c r="N359" s="373"/>
    </row>
    <row r="360" s="233" customFormat="true" ht="15.75" hidden="false" customHeight="false" outlineLevel="0" collapsed="false">
      <c r="A360" s="373"/>
      <c r="B360" s="373"/>
      <c r="D360" s="373"/>
      <c r="E360" s="373"/>
      <c r="F360" s="373"/>
      <c r="G360" s="373"/>
      <c r="H360" s="375"/>
      <c r="I360" s="376"/>
      <c r="J360" s="228"/>
      <c r="K360" s="229"/>
      <c r="L360" s="230"/>
      <c r="M360" s="231"/>
      <c r="N360" s="373"/>
    </row>
    <row r="361" s="233" customFormat="true" ht="15.75" hidden="false" customHeight="false" outlineLevel="0" collapsed="false">
      <c r="A361" s="373"/>
      <c r="B361" s="373"/>
      <c r="D361" s="373"/>
      <c r="E361" s="373"/>
      <c r="F361" s="373"/>
      <c r="G361" s="373"/>
      <c r="H361" s="375"/>
      <c r="I361" s="376"/>
      <c r="J361" s="228"/>
      <c r="K361" s="229"/>
      <c r="L361" s="230"/>
      <c r="M361" s="231"/>
      <c r="N361" s="373"/>
    </row>
    <row r="362" s="233" customFormat="true" ht="15.75" hidden="false" customHeight="false" outlineLevel="0" collapsed="false">
      <c r="A362" s="373"/>
      <c r="B362" s="373"/>
      <c r="D362" s="373"/>
      <c r="E362" s="373"/>
      <c r="F362" s="373"/>
      <c r="G362" s="373"/>
      <c r="H362" s="375"/>
      <c r="I362" s="376"/>
      <c r="J362" s="228"/>
      <c r="K362" s="229"/>
      <c r="L362" s="230"/>
      <c r="M362" s="231"/>
      <c r="N362" s="373"/>
    </row>
    <row r="363" s="233" customFormat="true" ht="15.75" hidden="false" customHeight="false" outlineLevel="0" collapsed="false">
      <c r="A363" s="373"/>
      <c r="B363" s="373"/>
      <c r="D363" s="373"/>
      <c r="E363" s="373"/>
      <c r="F363" s="373"/>
      <c r="G363" s="373"/>
      <c r="H363" s="375"/>
      <c r="I363" s="376"/>
      <c r="J363" s="228"/>
      <c r="K363" s="229"/>
      <c r="L363" s="230"/>
      <c r="M363" s="231"/>
      <c r="N363" s="373"/>
    </row>
    <row r="364" s="233" customFormat="true" ht="15.75" hidden="false" customHeight="false" outlineLevel="0" collapsed="false">
      <c r="A364" s="373"/>
      <c r="B364" s="373"/>
      <c r="D364" s="373"/>
      <c r="E364" s="373"/>
      <c r="F364" s="373"/>
      <c r="G364" s="373"/>
      <c r="H364" s="375"/>
      <c r="I364" s="376"/>
      <c r="J364" s="228"/>
      <c r="K364" s="229"/>
      <c r="L364" s="230"/>
      <c r="M364" s="231"/>
      <c r="N364" s="373"/>
    </row>
    <row r="365" s="233" customFormat="true" ht="15.75" hidden="false" customHeight="false" outlineLevel="0" collapsed="false">
      <c r="A365" s="373"/>
      <c r="B365" s="373"/>
      <c r="D365" s="373"/>
      <c r="E365" s="373"/>
      <c r="F365" s="373"/>
      <c r="G365" s="373"/>
      <c r="H365" s="375"/>
      <c r="I365" s="376"/>
      <c r="J365" s="228"/>
      <c r="K365" s="229"/>
      <c r="L365" s="230"/>
      <c r="M365" s="231"/>
      <c r="N365" s="373"/>
    </row>
    <row r="366" s="233" customFormat="true" ht="15.75" hidden="false" customHeight="false" outlineLevel="0" collapsed="false">
      <c r="A366" s="373"/>
      <c r="B366" s="373"/>
      <c r="D366" s="373"/>
      <c r="E366" s="373"/>
      <c r="F366" s="373"/>
      <c r="G366" s="373"/>
      <c r="H366" s="375"/>
      <c r="I366" s="376"/>
      <c r="J366" s="228"/>
      <c r="K366" s="229"/>
      <c r="L366" s="230"/>
      <c r="M366" s="231"/>
      <c r="N366" s="373"/>
    </row>
    <row r="367" s="233" customFormat="true" ht="15.75" hidden="false" customHeight="false" outlineLevel="0" collapsed="false">
      <c r="A367" s="373"/>
      <c r="B367" s="373"/>
      <c r="D367" s="373"/>
      <c r="E367" s="373"/>
      <c r="F367" s="373"/>
      <c r="G367" s="373"/>
      <c r="H367" s="375"/>
      <c r="I367" s="376"/>
      <c r="J367" s="228"/>
      <c r="K367" s="229"/>
      <c r="L367" s="230"/>
      <c r="M367" s="231"/>
      <c r="N367" s="373"/>
    </row>
    <row r="368" s="233" customFormat="true" ht="15.75" hidden="false" customHeight="false" outlineLevel="0" collapsed="false">
      <c r="A368" s="373"/>
      <c r="B368" s="373"/>
      <c r="D368" s="373"/>
      <c r="E368" s="373"/>
      <c r="F368" s="373"/>
      <c r="G368" s="373"/>
      <c r="H368" s="375"/>
      <c r="I368" s="376"/>
      <c r="J368" s="228"/>
      <c r="K368" s="229"/>
      <c r="L368" s="230"/>
      <c r="M368" s="231"/>
      <c r="N368" s="373"/>
    </row>
    <row r="369" s="233" customFormat="true" ht="15.75" hidden="false" customHeight="false" outlineLevel="0" collapsed="false">
      <c r="A369" s="373"/>
      <c r="B369" s="373"/>
      <c r="D369" s="373"/>
      <c r="E369" s="373"/>
      <c r="F369" s="373"/>
      <c r="G369" s="373"/>
      <c r="H369" s="375"/>
      <c r="I369" s="376"/>
      <c r="J369" s="228"/>
      <c r="K369" s="229"/>
      <c r="L369" s="230"/>
      <c r="M369" s="231"/>
      <c r="N369" s="373"/>
    </row>
    <row r="370" s="233" customFormat="true" ht="15.75" hidden="false" customHeight="false" outlineLevel="0" collapsed="false">
      <c r="A370" s="373"/>
      <c r="B370" s="373"/>
      <c r="D370" s="373"/>
      <c r="E370" s="373"/>
      <c r="F370" s="373"/>
      <c r="G370" s="373"/>
      <c r="H370" s="375"/>
      <c r="I370" s="376"/>
      <c r="J370" s="228"/>
      <c r="K370" s="229"/>
      <c r="L370" s="230"/>
      <c r="M370" s="231"/>
      <c r="N370" s="373"/>
    </row>
    <row r="371" s="233" customFormat="true" ht="15.75" hidden="false" customHeight="false" outlineLevel="0" collapsed="false">
      <c r="A371" s="373"/>
      <c r="B371" s="373"/>
      <c r="D371" s="373"/>
      <c r="E371" s="373"/>
      <c r="F371" s="373"/>
      <c r="G371" s="373"/>
      <c r="H371" s="375"/>
      <c r="I371" s="376"/>
      <c r="J371" s="228"/>
      <c r="K371" s="229"/>
      <c r="L371" s="230"/>
      <c r="M371" s="231"/>
      <c r="N371" s="373"/>
    </row>
    <row r="372" s="233" customFormat="true" ht="15.75" hidden="false" customHeight="false" outlineLevel="0" collapsed="false">
      <c r="A372" s="373"/>
      <c r="B372" s="373"/>
      <c r="D372" s="373"/>
      <c r="E372" s="373"/>
      <c r="F372" s="373"/>
      <c r="G372" s="373"/>
      <c r="H372" s="375"/>
      <c r="I372" s="376"/>
      <c r="J372" s="228"/>
      <c r="K372" s="229"/>
      <c r="L372" s="230"/>
      <c r="M372" s="231"/>
      <c r="N372" s="373"/>
    </row>
    <row r="373" s="233" customFormat="true" ht="15.75" hidden="false" customHeight="false" outlineLevel="0" collapsed="false">
      <c r="A373" s="373"/>
      <c r="B373" s="373"/>
      <c r="D373" s="373"/>
      <c r="E373" s="373"/>
      <c r="F373" s="373"/>
      <c r="G373" s="373"/>
      <c r="H373" s="375"/>
      <c r="I373" s="376"/>
      <c r="J373" s="228"/>
      <c r="K373" s="229"/>
      <c r="L373" s="230"/>
      <c r="M373" s="231"/>
      <c r="N373" s="373"/>
    </row>
    <row r="374" s="233" customFormat="true" ht="15.75" hidden="false" customHeight="false" outlineLevel="0" collapsed="false">
      <c r="A374" s="373"/>
      <c r="B374" s="373"/>
      <c r="D374" s="373"/>
      <c r="E374" s="373"/>
      <c r="F374" s="373"/>
      <c r="G374" s="373"/>
      <c r="H374" s="375"/>
      <c r="I374" s="376"/>
      <c r="J374" s="228"/>
      <c r="K374" s="229"/>
      <c r="L374" s="230"/>
      <c r="M374" s="231"/>
      <c r="N374" s="373"/>
    </row>
    <row r="375" s="233" customFormat="true" ht="15.75" hidden="false" customHeight="false" outlineLevel="0" collapsed="false">
      <c r="A375" s="373"/>
      <c r="B375" s="373"/>
      <c r="D375" s="373"/>
      <c r="E375" s="373"/>
      <c r="F375" s="373"/>
      <c r="G375" s="373"/>
      <c r="H375" s="375"/>
      <c r="I375" s="376"/>
      <c r="J375" s="228"/>
      <c r="K375" s="229"/>
      <c r="L375" s="230"/>
      <c r="M375" s="231"/>
      <c r="N375" s="373"/>
    </row>
    <row r="376" s="233" customFormat="true" ht="15.75" hidden="false" customHeight="false" outlineLevel="0" collapsed="false">
      <c r="A376" s="373"/>
      <c r="B376" s="373"/>
      <c r="D376" s="373"/>
      <c r="E376" s="373"/>
      <c r="F376" s="373"/>
      <c r="G376" s="373"/>
      <c r="H376" s="375"/>
      <c r="I376" s="376"/>
      <c r="J376" s="228"/>
      <c r="K376" s="229"/>
      <c r="L376" s="230"/>
      <c r="M376" s="231"/>
      <c r="N376" s="373"/>
    </row>
    <row r="377" s="233" customFormat="true" ht="15.75" hidden="false" customHeight="false" outlineLevel="0" collapsed="false">
      <c r="A377" s="373"/>
      <c r="B377" s="373"/>
      <c r="D377" s="373"/>
      <c r="E377" s="373"/>
      <c r="F377" s="373"/>
      <c r="G377" s="373"/>
      <c r="H377" s="375"/>
      <c r="I377" s="376"/>
      <c r="J377" s="228"/>
      <c r="K377" s="229"/>
      <c r="L377" s="230"/>
      <c r="M377" s="231"/>
      <c r="N377" s="373"/>
    </row>
    <row r="378" s="233" customFormat="true" ht="15.75" hidden="false" customHeight="false" outlineLevel="0" collapsed="false">
      <c r="A378" s="373"/>
      <c r="B378" s="373"/>
      <c r="D378" s="373"/>
      <c r="E378" s="373"/>
      <c r="F378" s="373"/>
      <c r="G378" s="373"/>
      <c r="H378" s="375"/>
      <c r="I378" s="376"/>
      <c r="J378" s="228"/>
      <c r="K378" s="229"/>
      <c r="L378" s="230"/>
      <c r="M378" s="231"/>
      <c r="N378" s="373"/>
    </row>
    <row r="379" s="233" customFormat="true" ht="15.75" hidden="false" customHeight="false" outlineLevel="0" collapsed="false">
      <c r="A379" s="373"/>
      <c r="B379" s="373"/>
      <c r="D379" s="373"/>
      <c r="E379" s="373"/>
      <c r="F379" s="373"/>
      <c r="G379" s="373"/>
      <c r="H379" s="375"/>
      <c r="I379" s="376"/>
      <c r="J379" s="228"/>
      <c r="K379" s="229"/>
      <c r="L379" s="230"/>
      <c r="M379" s="231"/>
      <c r="N379" s="373"/>
    </row>
    <row r="380" s="233" customFormat="true" ht="15.75" hidden="false" customHeight="false" outlineLevel="0" collapsed="false">
      <c r="A380" s="373"/>
      <c r="B380" s="373"/>
      <c r="D380" s="373"/>
      <c r="E380" s="373"/>
      <c r="F380" s="373"/>
      <c r="G380" s="373"/>
      <c r="H380" s="375"/>
      <c r="I380" s="376"/>
      <c r="J380" s="228"/>
      <c r="K380" s="229"/>
      <c r="L380" s="230"/>
      <c r="M380" s="231"/>
      <c r="N380" s="373"/>
    </row>
    <row r="381" s="233" customFormat="true" ht="15.75" hidden="false" customHeight="false" outlineLevel="0" collapsed="false">
      <c r="A381" s="373"/>
      <c r="B381" s="373"/>
      <c r="D381" s="373"/>
      <c r="E381" s="373"/>
      <c r="F381" s="373"/>
      <c r="G381" s="373"/>
      <c r="H381" s="375"/>
      <c r="I381" s="376"/>
      <c r="J381" s="228"/>
      <c r="K381" s="229"/>
      <c r="L381" s="230"/>
      <c r="M381" s="231"/>
      <c r="N381" s="373"/>
    </row>
    <row r="382" s="233" customFormat="true" ht="15.75" hidden="false" customHeight="false" outlineLevel="0" collapsed="false">
      <c r="A382" s="373"/>
      <c r="B382" s="373"/>
      <c r="D382" s="373"/>
      <c r="E382" s="373"/>
      <c r="F382" s="373"/>
      <c r="G382" s="373"/>
      <c r="H382" s="375"/>
      <c r="I382" s="376"/>
      <c r="J382" s="228"/>
      <c r="K382" s="229"/>
      <c r="L382" s="230"/>
      <c r="M382" s="231"/>
      <c r="N382" s="373"/>
    </row>
    <row r="383" s="233" customFormat="true" ht="15.75" hidden="false" customHeight="false" outlineLevel="0" collapsed="false">
      <c r="A383" s="373"/>
      <c r="B383" s="373"/>
      <c r="D383" s="373"/>
      <c r="E383" s="373"/>
      <c r="F383" s="373"/>
      <c r="G383" s="373"/>
      <c r="H383" s="375"/>
      <c r="I383" s="376"/>
      <c r="J383" s="228"/>
      <c r="K383" s="229"/>
      <c r="L383" s="230"/>
      <c r="M383" s="231"/>
      <c r="N383" s="373"/>
    </row>
    <row r="384" s="233" customFormat="true" ht="15.75" hidden="false" customHeight="false" outlineLevel="0" collapsed="false">
      <c r="A384" s="373"/>
      <c r="B384" s="373"/>
      <c r="D384" s="373"/>
      <c r="E384" s="373"/>
      <c r="F384" s="373"/>
      <c r="G384" s="373"/>
      <c r="H384" s="375"/>
      <c r="I384" s="376"/>
      <c r="J384" s="228"/>
      <c r="K384" s="229"/>
      <c r="L384" s="230"/>
      <c r="M384" s="231"/>
      <c r="N384" s="373"/>
    </row>
    <row r="385" s="233" customFormat="true" ht="15.75" hidden="false" customHeight="false" outlineLevel="0" collapsed="false">
      <c r="A385" s="373"/>
      <c r="B385" s="373"/>
      <c r="D385" s="373"/>
      <c r="E385" s="373"/>
      <c r="F385" s="373"/>
      <c r="G385" s="373"/>
      <c r="H385" s="375"/>
      <c r="I385" s="376"/>
      <c r="J385" s="228"/>
      <c r="K385" s="229"/>
      <c r="L385" s="230"/>
      <c r="M385" s="231"/>
      <c r="N385" s="373"/>
    </row>
    <row r="386" s="233" customFormat="true" ht="15.75" hidden="false" customHeight="false" outlineLevel="0" collapsed="false">
      <c r="A386" s="373"/>
      <c r="B386" s="373"/>
      <c r="D386" s="373"/>
      <c r="E386" s="373"/>
      <c r="F386" s="373"/>
      <c r="G386" s="373"/>
      <c r="H386" s="375"/>
      <c r="I386" s="376"/>
      <c r="J386" s="228"/>
      <c r="K386" s="229"/>
      <c r="L386" s="230"/>
      <c r="M386" s="231"/>
      <c r="N386" s="373"/>
    </row>
    <row r="387" s="233" customFormat="true" ht="15.75" hidden="false" customHeight="false" outlineLevel="0" collapsed="false">
      <c r="A387" s="373"/>
      <c r="B387" s="373"/>
      <c r="D387" s="373"/>
      <c r="E387" s="373"/>
      <c r="F387" s="373"/>
      <c r="G387" s="373"/>
      <c r="H387" s="375"/>
      <c r="I387" s="376"/>
      <c r="J387" s="228"/>
      <c r="K387" s="229"/>
      <c r="L387" s="230"/>
      <c r="M387" s="231"/>
      <c r="N387" s="373"/>
    </row>
    <row r="388" s="233" customFormat="true" ht="15.75" hidden="false" customHeight="false" outlineLevel="0" collapsed="false">
      <c r="A388" s="373"/>
      <c r="B388" s="373"/>
      <c r="D388" s="373"/>
      <c r="E388" s="373"/>
      <c r="F388" s="373"/>
      <c r="G388" s="373"/>
      <c r="H388" s="375"/>
      <c r="I388" s="376"/>
      <c r="J388" s="228"/>
      <c r="K388" s="229"/>
      <c r="L388" s="230"/>
      <c r="M388" s="231"/>
      <c r="N388" s="373"/>
    </row>
    <row r="389" s="233" customFormat="true" ht="15.75" hidden="false" customHeight="false" outlineLevel="0" collapsed="false">
      <c r="A389" s="373"/>
      <c r="B389" s="373"/>
      <c r="D389" s="373"/>
      <c r="E389" s="373"/>
      <c r="F389" s="373"/>
      <c r="G389" s="373"/>
      <c r="H389" s="375"/>
      <c r="I389" s="376"/>
      <c r="J389" s="228"/>
      <c r="K389" s="229"/>
      <c r="L389" s="230"/>
      <c r="M389" s="231"/>
      <c r="N389" s="373"/>
    </row>
    <row r="390" s="233" customFormat="true" ht="15.75" hidden="false" customHeight="false" outlineLevel="0" collapsed="false">
      <c r="A390" s="373"/>
      <c r="B390" s="373"/>
      <c r="D390" s="373"/>
      <c r="E390" s="373"/>
      <c r="F390" s="373"/>
      <c r="G390" s="373"/>
      <c r="H390" s="375"/>
      <c r="I390" s="376"/>
      <c r="J390" s="228"/>
      <c r="K390" s="229"/>
      <c r="L390" s="230"/>
      <c r="M390" s="231"/>
      <c r="N390" s="373"/>
    </row>
    <row r="391" s="233" customFormat="true" ht="15.75" hidden="false" customHeight="false" outlineLevel="0" collapsed="false">
      <c r="A391" s="373"/>
      <c r="B391" s="373"/>
      <c r="D391" s="373"/>
      <c r="E391" s="373"/>
      <c r="F391" s="373"/>
      <c r="G391" s="373"/>
      <c r="H391" s="375"/>
      <c r="I391" s="376"/>
      <c r="J391" s="228"/>
      <c r="K391" s="229"/>
      <c r="L391" s="230"/>
      <c r="M391" s="231"/>
      <c r="N391" s="373"/>
    </row>
    <row r="392" s="233" customFormat="true" ht="15.75" hidden="false" customHeight="false" outlineLevel="0" collapsed="false">
      <c r="A392" s="373"/>
      <c r="B392" s="373"/>
      <c r="D392" s="373"/>
      <c r="E392" s="373"/>
      <c r="F392" s="373"/>
      <c r="G392" s="373"/>
      <c r="H392" s="375"/>
      <c r="I392" s="376"/>
      <c r="J392" s="228"/>
      <c r="K392" s="229"/>
      <c r="L392" s="230"/>
      <c r="M392" s="231"/>
      <c r="N392" s="373"/>
    </row>
    <row r="393" s="233" customFormat="true" ht="15.75" hidden="false" customHeight="false" outlineLevel="0" collapsed="false">
      <c r="A393" s="373"/>
      <c r="B393" s="373"/>
      <c r="D393" s="373"/>
      <c r="E393" s="373"/>
      <c r="F393" s="373"/>
      <c r="G393" s="373"/>
      <c r="H393" s="375"/>
      <c r="I393" s="376"/>
      <c r="J393" s="228"/>
      <c r="K393" s="229"/>
      <c r="L393" s="230"/>
      <c r="M393" s="231"/>
      <c r="N393" s="373"/>
    </row>
    <row r="394" customFormat="false" ht="15.75" hidden="false" customHeight="false" outlineLevel="0" collapsed="false">
      <c r="A394" s="373"/>
      <c r="B394" s="373"/>
      <c r="C394" s="233"/>
      <c r="D394" s="373"/>
      <c r="E394" s="373"/>
      <c r="F394" s="373"/>
      <c r="G394" s="373"/>
      <c r="H394" s="375"/>
      <c r="I394" s="376"/>
      <c r="J394" s="228"/>
      <c r="K394" s="229"/>
      <c r="L394" s="230"/>
      <c r="M394" s="231"/>
      <c r="N394" s="373"/>
      <c r="O394" s="233"/>
      <c r="P394" s="233"/>
      <c r="Q394" s="233"/>
      <c r="R394" s="233"/>
      <c r="S394" s="233"/>
      <c r="T394" s="233"/>
      <c r="U394" s="233"/>
      <c r="V394" s="233"/>
      <c r="W394" s="233"/>
      <c r="X394" s="233"/>
      <c r="Y394" s="233"/>
      <c r="Z394" s="233"/>
      <c r="AA394" s="233"/>
    </row>
    <row r="395" customFormat="false" ht="15.75" hidden="false" customHeight="false" outlineLevel="0" collapsed="false">
      <c r="A395" s="373"/>
      <c r="B395" s="373"/>
      <c r="C395" s="233"/>
      <c r="D395" s="373"/>
      <c r="E395" s="373"/>
      <c r="F395" s="373"/>
      <c r="G395" s="373"/>
      <c r="H395" s="375"/>
      <c r="I395" s="376"/>
      <c r="J395" s="228"/>
      <c r="K395" s="229"/>
      <c r="L395" s="230"/>
      <c r="M395" s="231"/>
      <c r="N395" s="373"/>
      <c r="O395" s="233"/>
      <c r="P395" s="233"/>
      <c r="Q395" s="233"/>
      <c r="R395" s="233"/>
      <c r="S395" s="233"/>
      <c r="T395" s="233"/>
      <c r="U395" s="233"/>
      <c r="V395" s="233"/>
      <c r="W395" s="233"/>
      <c r="X395" s="233"/>
      <c r="Y395" s="233"/>
      <c r="Z395" s="233"/>
      <c r="AA395" s="233"/>
    </row>
    <row r="396" customFormat="false" ht="15.75" hidden="false" customHeight="false" outlineLevel="0" collapsed="false">
      <c r="A396" s="373"/>
      <c r="B396" s="373"/>
      <c r="C396" s="233"/>
      <c r="D396" s="373"/>
      <c r="E396" s="373"/>
      <c r="F396" s="373"/>
      <c r="G396" s="373"/>
      <c r="H396" s="375"/>
      <c r="I396" s="376"/>
      <c r="J396" s="228"/>
      <c r="K396" s="229"/>
      <c r="L396" s="230"/>
      <c r="M396" s="231"/>
      <c r="N396" s="373"/>
      <c r="O396" s="233"/>
      <c r="P396" s="233"/>
      <c r="Q396" s="233"/>
      <c r="R396" s="233"/>
      <c r="S396" s="233"/>
      <c r="T396" s="233"/>
      <c r="U396" s="233"/>
      <c r="V396" s="233"/>
      <c r="W396" s="233"/>
      <c r="X396" s="233"/>
      <c r="Y396" s="233"/>
      <c r="Z396" s="233"/>
      <c r="AA396" s="233"/>
    </row>
    <row r="397" customFormat="false" ht="15.75" hidden="false" customHeight="false" outlineLevel="0" collapsed="false">
      <c r="A397" s="373"/>
      <c r="B397" s="373"/>
      <c r="C397" s="233"/>
      <c r="D397" s="373"/>
      <c r="E397" s="373"/>
      <c r="F397" s="373"/>
      <c r="G397" s="373"/>
      <c r="H397" s="375"/>
      <c r="I397" s="376"/>
      <c r="J397" s="228"/>
      <c r="K397" s="229"/>
      <c r="L397" s="230"/>
      <c r="M397" s="231"/>
      <c r="N397" s="373"/>
      <c r="O397" s="233"/>
      <c r="P397" s="233"/>
      <c r="Q397" s="233"/>
      <c r="R397" s="233"/>
      <c r="S397" s="233"/>
      <c r="T397" s="233"/>
      <c r="U397" s="233"/>
      <c r="V397" s="233"/>
      <c r="W397" s="233"/>
      <c r="X397" s="233"/>
      <c r="Y397" s="233"/>
      <c r="Z397" s="233"/>
      <c r="AA397" s="233"/>
    </row>
    <row r="398" customFormat="false" ht="15.75" hidden="false" customHeight="false" outlineLevel="0" collapsed="false">
      <c r="A398" s="373"/>
      <c r="B398" s="373"/>
      <c r="C398" s="233"/>
      <c r="D398" s="373"/>
      <c r="E398" s="373"/>
      <c r="F398" s="373"/>
      <c r="G398" s="373"/>
      <c r="H398" s="375"/>
      <c r="I398" s="376"/>
      <c r="J398" s="228"/>
      <c r="K398" s="229"/>
      <c r="L398" s="230"/>
      <c r="M398" s="231"/>
      <c r="N398" s="373"/>
      <c r="O398" s="233"/>
      <c r="P398" s="233"/>
      <c r="Q398" s="233"/>
      <c r="R398" s="233"/>
      <c r="S398" s="233"/>
      <c r="T398" s="233"/>
      <c r="U398" s="233"/>
      <c r="V398" s="233"/>
      <c r="W398" s="233"/>
      <c r="X398" s="233"/>
      <c r="Y398" s="233"/>
      <c r="Z398" s="233"/>
      <c r="AA398" s="233"/>
    </row>
    <row r="399" customFormat="false" ht="15.75" hidden="false" customHeight="false" outlineLevel="0" collapsed="false">
      <c r="A399" s="373"/>
      <c r="B399" s="373"/>
      <c r="C399" s="233"/>
      <c r="D399" s="373"/>
      <c r="E399" s="373"/>
      <c r="F399" s="373"/>
      <c r="G399" s="373"/>
      <c r="H399" s="375"/>
      <c r="I399" s="376"/>
      <c r="J399" s="228"/>
      <c r="K399" s="229"/>
      <c r="L399" s="230"/>
      <c r="M399" s="231"/>
      <c r="N399" s="373"/>
      <c r="O399" s="233"/>
      <c r="P399" s="233"/>
      <c r="Q399" s="233"/>
      <c r="R399" s="233"/>
      <c r="S399" s="233"/>
      <c r="T399" s="233"/>
      <c r="U399" s="233"/>
      <c r="V399" s="233"/>
      <c r="W399" s="233"/>
      <c r="X399" s="233"/>
      <c r="Y399" s="233"/>
      <c r="Z399" s="233"/>
      <c r="AA399" s="233"/>
    </row>
    <row r="400" customFormat="false" ht="15.75" hidden="false" customHeight="false" outlineLevel="0" collapsed="false">
      <c r="A400" s="373"/>
      <c r="B400" s="373"/>
      <c r="C400" s="233"/>
      <c r="D400" s="373"/>
      <c r="E400" s="373"/>
      <c r="F400" s="373"/>
      <c r="G400" s="373"/>
      <c r="H400" s="375"/>
      <c r="I400" s="376"/>
      <c r="J400" s="228"/>
      <c r="K400" s="229"/>
      <c r="L400" s="230"/>
      <c r="M400" s="231"/>
      <c r="N400" s="373"/>
      <c r="O400" s="233"/>
      <c r="P400" s="233"/>
      <c r="Q400" s="233"/>
      <c r="R400" s="233"/>
      <c r="S400" s="233"/>
      <c r="T400" s="233"/>
      <c r="U400" s="233"/>
      <c r="V400" s="233"/>
      <c r="W400" s="233"/>
      <c r="X400" s="233"/>
      <c r="Y400" s="233"/>
      <c r="Z400" s="233"/>
      <c r="AA400" s="233"/>
    </row>
    <row r="401" customFormat="false" ht="15.75" hidden="false" customHeight="false" outlineLevel="0" collapsed="false">
      <c r="A401" s="373"/>
      <c r="B401" s="373"/>
      <c r="C401" s="233"/>
      <c r="D401" s="373"/>
      <c r="E401" s="373"/>
      <c r="F401" s="373"/>
      <c r="G401" s="373"/>
      <c r="H401" s="375"/>
      <c r="I401" s="376"/>
      <c r="J401" s="228"/>
      <c r="K401" s="229"/>
      <c r="L401" s="230"/>
      <c r="M401" s="231"/>
      <c r="N401" s="373"/>
      <c r="O401" s="233"/>
      <c r="P401" s="233"/>
      <c r="Q401" s="233"/>
      <c r="R401" s="233"/>
      <c r="S401" s="233"/>
      <c r="T401" s="233"/>
      <c r="U401" s="233"/>
      <c r="V401" s="233"/>
      <c r="W401" s="233"/>
      <c r="X401" s="233"/>
      <c r="Y401" s="233"/>
      <c r="Z401" s="233"/>
      <c r="AA401" s="233"/>
    </row>
    <row r="402" customFormat="false" ht="15.75" hidden="false" customHeight="false" outlineLevel="0" collapsed="false">
      <c r="A402" s="373"/>
      <c r="B402" s="373"/>
      <c r="C402" s="233"/>
      <c r="D402" s="373"/>
      <c r="E402" s="373"/>
      <c r="F402" s="373"/>
      <c r="G402" s="373"/>
      <c r="H402" s="375"/>
      <c r="I402" s="376"/>
      <c r="J402" s="228"/>
      <c r="K402" s="229"/>
      <c r="L402" s="230"/>
      <c r="M402" s="231"/>
      <c r="N402" s="373"/>
      <c r="O402" s="233"/>
      <c r="P402" s="233"/>
      <c r="Q402" s="233"/>
      <c r="R402" s="233"/>
      <c r="S402" s="233"/>
      <c r="T402" s="233"/>
      <c r="U402" s="233"/>
      <c r="V402" s="233"/>
      <c r="W402" s="233"/>
      <c r="X402" s="233"/>
      <c r="Y402" s="233"/>
      <c r="Z402" s="233"/>
      <c r="AA402" s="233"/>
    </row>
    <row r="403" customFormat="false" ht="15.75" hidden="false" customHeight="false" outlineLevel="0" collapsed="false">
      <c r="A403" s="373"/>
      <c r="B403" s="373"/>
      <c r="C403" s="233"/>
      <c r="D403" s="373"/>
      <c r="E403" s="373"/>
      <c r="F403" s="373"/>
      <c r="G403" s="373"/>
      <c r="H403" s="375"/>
      <c r="I403" s="376"/>
      <c r="J403" s="228"/>
      <c r="K403" s="229"/>
      <c r="L403" s="230"/>
      <c r="M403" s="231"/>
      <c r="N403" s="373"/>
      <c r="O403" s="233"/>
      <c r="P403" s="233"/>
      <c r="Q403" s="233"/>
      <c r="R403" s="233"/>
      <c r="S403" s="233"/>
      <c r="T403" s="233"/>
      <c r="U403" s="233"/>
      <c r="V403" s="233"/>
      <c r="W403" s="233"/>
      <c r="X403" s="233"/>
      <c r="Y403" s="233"/>
      <c r="Z403" s="233"/>
      <c r="AA403" s="233"/>
    </row>
    <row r="404" customFormat="false" ht="15.75" hidden="false" customHeight="false" outlineLevel="0" collapsed="false">
      <c r="A404" s="373"/>
      <c r="B404" s="373"/>
      <c r="C404" s="233"/>
      <c r="D404" s="373"/>
      <c r="E404" s="373"/>
      <c r="F404" s="373"/>
      <c r="G404" s="373"/>
      <c r="H404" s="375"/>
      <c r="I404" s="376"/>
      <c r="J404" s="228"/>
      <c r="K404" s="229"/>
      <c r="L404" s="230"/>
      <c r="M404" s="231"/>
      <c r="N404" s="373"/>
      <c r="O404" s="233"/>
      <c r="P404" s="233"/>
      <c r="Q404" s="233"/>
      <c r="R404" s="233"/>
      <c r="S404" s="233"/>
      <c r="T404" s="233"/>
      <c r="U404" s="233"/>
      <c r="V404" s="233"/>
      <c r="W404" s="233"/>
      <c r="X404" s="233"/>
      <c r="Y404" s="233"/>
      <c r="Z404" s="233"/>
      <c r="AA404" s="233"/>
    </row>
    <row r="405" customFormat="false" ht="15.75" hidden="false" customHeight="false" outlineLevel="0" collapsed="false">
      <c r="A405" s="373"/>
      <c r="B405" s="373"/>
      <c r="C405" s="233"/>
      <c r="D405" s="373"/>
      <c r="E405" s="373"/>
      <c r="F405" s="373"/>
      <c r="G405" s="373"/>
      <c r="H405" s="375"/>
      <c r="I405" s="376"/>
      <c r="J405" s="228"/>
      <c r="K405" s="229"/>
      <c r="L405" s="230"/>
      <c r="M405" s="231"/>
      <c r="N405" s="373"/>
      <c r="O405" s="233"/>
      <c r="P405" s="233"/>
      <c r="Q405" s="233"/>
      <c r="R405" s="233"/>
      <c r="S405" s="233"/>
      <c r="T405" s="233"/>
      <c r="U405" s="233"/>
      <c r="V405" s="233"/>
      <c r="W405" s="233"/>
      <c r="X405" s="233"/>
      <c r="Y405" s="233"/>
      <c r="Z405" s="233"/>
      <c r="AA405" s="233"/>
    </row>
    <row r="406" customFormat="false" ht="15.75" hidden="false" customHeight="false" outlineLevel="0" collapsed="false">
      <c r="A406" s="373"/>
      <c r="B406" s="373"/>
      <c r="C406" s="233"/>
      <c r="D406" s="373"/>
      <c r="E406" s="373"/>
      <c r="F406" s="373"/>
      <c r="G406" s="373"/>
      <c r="H406" s="375"/>
      <c r="I406" s="376"/>
      <c r="J406" s="228"/>
      <c r="K406" s="229"/>
      <c r="L406" s="230"/>
      <c r="M406" s="231"/>
      <c r="N406" s="373"/>
      <c r="O406" s="233"/>
      <c r="P406" s="233"/>
      <c r="Q406" s="233"/>
      <c r="R406" s="233"/>
      <c r="S406" s="233"/>
      <c r="T406" s="233"/>
      <c r="U406" s="233"/>
      <c r="V406" s="233"/>
      <c r="W406" s="233"/>
      <c r="X406" s="233"/>
      <c r="Y406" s="233"/>
      <c r="Z406" s="233"/>
      <c r="AA406" s="233"/>
    </row>
    <row r="407" customFormat="false" ht="15.75" hidden="false" customHeight="false" outlineLevel="0" collapsed="false">
      <c r="A407" s="373"/>
      <c r="B407" s="373"/>
      <c r="C407" s="233"/>
      <c r="D407" s="373"/>
      <c r="E407" s="373"/>
      <c r="F407" s="373"/>
      <c r="G407" s="373"/>
      <c r="H407" s="375"/>
      <c r="I407" s="376"/>
      <c r="J407" s="228"/>
      <c r="K407" s="229"/>
      <c r="L407" s="230"/>
      <c r="M407" s="231"/>
      <c r="N407" s="373"/>
      <c r="O407" s="233"/>
      <c r="P407" s="233"/>
      <c r="Q407" s="233"/>
      <c r="R407" s="233"/>
      <c r="S407" s="233"/>
      <c r="T407" s="233"/>
      <c r="U407" s="233"/>
      <c r="V407" s="233"/>
      <c r="W407" s="233"/>
      <c r="X407" s="233"/>
      <c r="Y407" s="233"/>
      <c r="Z407" s="233"/>
      <c r="AA407" s="233"/>
    </row>
    <row r="408" customFormat="false" ht="15.75" hidden="false" customHeight="false" outlineLevel="0" collapsed="false">
      <c r="A408" s="373"/>
      <c r="B408" s="373"/>
      <c r="C408" s="233"/>
      <c r="D408" s="373"/>
      <c r="E408" s="373"/>
      <c r="F408" s="373"/>
      <c r="G408" s="373"/>
      <c r="H408" s="375"/>
      <c r="I408" s="376"/>
      <c r="J408" s="228"/>
      <c r="K408" s="229"/>
      <c r="L408" s="230"/>
      <c r="M408" s="231"/>
      <c r="N408" s="373"/>
      <c r="O408" s="233"/>
      <c r="P408" s="233"/>
      <c r="Q408" s="233"/>
      <c r="R408" s="233"/>
      <c r="S408" s="233"/>
      <c r="T408" s="233"/>
      <c r="U408" s="233"/>
      <c r="V408" s="233"/>
      <c r="W408" s="233"/>
      <c r="X408" s="233"/>
      <c r="Y408" s="233"/>
      <c r="Z408" s="233"/>
      <c r="AA408" s="233"/>
    </row>
    <row r="409" customFormat="false" ht="15.75" hidden="false" customHeight="false" outlineLevel="0" collapsed="false">
      <c r="A409" s="373"/>
      <c r="B409" s="373"/>
      <c r="C409" s="233"/>
      <c r="D409" s="373"/>
      <c r="E409" s="373"/>
      <c r="F409" s="373"/>
      <c r="G409" s="373"/>
      <c r="H409" s="375"/>
      <c r="I409" s="376"/>
      <c r="J409" s="228"/>
      <c r="K409" s="229"/>
      <c r="L409" s="230"/>
      <c r="M409" s="231"/>
      <c r="N409" s="373"/>
      <c r="O409" s="233"/>
      <c r="P409" s="233"/>
      <c r="Q409" s="233"/>
      <c r="R409" s="233"/>
      <c r="S409" s="233"/>
      <c r="T409" s="233"/>
      <c r="U409" s="233"/>
      <c r="V409" s="233"/>
      <c r="W409" s="233"/>
      <c r="X409" s="233"/>
      <c r="Y409" s="233"/>
      <c r="Z409" s="233"/>
      <c r="AA409" s="233"/>
    </row>
    <row r="410" customFormat="false" ht="15.75" hidden="false" customHeight="false" outlineLevel="0" collapsed="false">
      <c r="A410" s="373"/>
      <c r="B410" s="373"/>
      <c r="C410" s="233"/>
      <c r="D410" s="373"/>
      <c r="E410" s="373"/>
      <c r="F410" s="373"/>
      <c r="G410" s="373"/>
      <c r="H410" s="375"/>
      <c r="I410" s="376"/>
      <c r="J410" s="228"/>
      <c r="K410" s="229"/>
      <c r="L410" s="230"/>
      <c r="M410" s="231"/>
      <c r="N410" s="373"/>
      <c r="O410" s="233"/>
      <c r="P410" s="233"/>
      <c r="Q410" s="233"/>
      <c r="R410" s="233"/>
      <c r="S410" s="233"/>
      <c r="T410" s="233"/>
      <c r="U410" s="233"/>
      <c r="V410" s="233"/>
      <c r="W410" s="233"/>
      <c r="X410" s="233"/>
      <c r="Y410" s="233"/>
      <c r="Z410" s="233"/>
      <c r="AA410" s="233"/>
    </row>
    <row r="411" customFormat="false" ht="15.75" hidden="false" customHeight="false" outlineLevel="0" collapsed="false">
      <c r="A411" s="373"/>
      <c r="B411" s="373"/>
      <c r="C411" s="233"/>
      <c r="D411" s="373"/>
      <c r="E411" s="373"/>
      <c r="F411" s="373"/>
      <c r="G411" s="373"/>
      <c r="H411" s="375"/>
      <c r="I411" s="376"/>
      <c r="J411" s="228"/>
      <c r="K411" s="229"/>
      <c r="L411" s="230"/>
      <c r="M411" s="231"/>
      <c r="N411" s="373"/>
      <c r="O411" s="233"/>
      <c r="P411" s="233"/>
      <c r="Q411" s="233"/>
      <c r="R411" s="233"/>
      <c r="S411" s="233"/>
      <c r="T411" s="233"/>
      <c r="U411" s="233"/>
      <c r="V411" s="233"/>
      <c r="W411" s="233"/>
      <c r="X411" s="233"/>
      <c r="Y411" s="233"/>
      <c r="Z411" s="233"/>
      <c r="AA411" s="233"/>
    </row>
    <row r="412" customFormat="false" ht="15.75" hidden="false" customHeight="false" outlineLevel="0" collapsed="false">
      <c r="A412" s="373"/>
      <c r="B412" s="373"/>
      <c r="C412" s="233"/>
      <c r="D412" s="373"/>
      <c r="E412" s="373"/>
      <c r="F412" s="373"/>
      <c r="G412" s="373"/>
      <c r="H412" s="375"/>
      <c r="I412" s="376"/>
      <c r="J412" s="228"/>
      <c r="K412" s="229"/>
      <c r="L412" s="230"/>
      <c r="M412" s="231"/>
      <c r="N412" s="373"/>
      <c r="O412" s="233"/>
      <c r="P412" s="233"/>
      <c r="Q412" s="233"/>
      <c r="R412" s="233"/>
      <c r="S412" s="233"/>
      <c r="T412" s="233"/>
      <c r="U412" s="233"/>
      <c r="V412" s="233"/>
      <c r="W412" s="233"/>
      <c r="X412" s="233"/>
      <c r="Y412" s="233"/>
      <c r="Z412" s="233"/>
      <c r="AA412" s="233"/>
    </row>
    <row r="413" customFormat="false" ht="15.75" hidden="false" customHeight="false" outlineLevel="0" collapsed="false">
      <c r="A413" s="373"/>
      <c r="B413" s="373"/>
      <c r="C413" s="233"/>
      <c r="D413" s="373"/>
      <c r="E413" s="373"/>
      <c r="F413" s="373"/>
      <c r="G413" s="373"/>
      <c r="H413" s="375"/>
      <c r="I413" s="376"/>
      <c r="J413" s="228"/>
      <c r="K413" s="229"/>
      <c r="L413" s="230"/>
      <c r="M413" s="231"/>
      <c r="N413" s="373"/>
      <c r="O413" s="233"/>
      <c r="P413" s="233"/>
      <c r="Q413" s="233"/>
      <c r="R413" s="233"/>
      <c r="S413" s="233"/>
      <c r="T413" s="233"/>
      <c r="U413" s="233"/>
      <c r="V413" s="233"/>
      <c r="W413" s="233"/>
      <c r="X413" s="233"/>
      <c r="Y413" s="233"/>
      <c r="Z413" s="233"/>
      <c r="AA413" s="233"/>
    </row>
  </sheetData>
  <mergeCells count="761">
    <mergeCell ref="A4:I4"/>
    <mergeCell ref="A5:I5"/>
    <mergeCell ref="A7:A9"/>
    <mergeCell ref="B7:B9"/>
    <mergeCell ref="C7:C9"/>
    <mergeCell ref="D7:F7"/>
    <mergeCell ref="G7:I7"/>
    <mergeCell ref="D8:E8"/>
    <mergeCell ref="F8:F9"/>
    <mergeCell ref="G8:G9"/>
    <mergeCell ref="H8:H9"/>
    <mergeCell ref="I8:I9"/>
    <mergeCell ref="A11:A15"/>
    <mergeCell ref="B11:B15"/>
    <mergeCell ref="C11:C15"/>
    <mergeCell ref="D11:D12"/>
    <mergeCell ref="E11:E12"/>
    <mergeCell ref="F11:F12"/>
    <mergeCell ref="G11:G12"/>
    <mergeCell ref="H11:H12"/>
    <mergeCell ref="I11:I12"/>
    <mergeCell ref="D14:D15"/>
    <mergeCell ref="E14:E15"/>
    <mergeCell ref="F14:F15"/>
    <mergeCell ref="G14:G15"/>
    <mergeCell ref="H14:H15"/>
    <mergeCell ref="I14:I15"/>
    <mergeCell ref="A16:A20"/>
    <mergeCell ref="B16:B20"/>
    <mergeCell ref="C16:C20"/>
    <mergeCell ref="D16:D17"/>
    <mergeCell ref="E16:E17"/>
    <mergeCell ref="F16:F17"/>
    <mergeCell ref="G16:G17"/>
    <mergeCell ref="H16:H17"/>
    <mergeCell ref="I16:I17"/>
    <mergeCell ref="D19:D20"/>
    <mergeCell ref="E19:E20"/>
    <mergeCell ref="F19:F20"/>
    <mergeCell ref="G19:G20"/>
    <mergeCell ref="H19:H20"/>
    <mergeCell ref="I19:I20"/>
    <mergeCell ref="A21:A25"/>
    <mergeCell ref="B21:B25"/>
    <mergeCell ref="C21:C25"/>
    <mergeCell ref="D21:D22"/>
    <mergeCell ref="E21:E22"/>
    <mergeCell ref="F21:F22"/>
    <mergeCell ref="G21:G22"/>
    <mergeCell ref="H21:H22"/>
    <mergeCell ref="I21:I22"/>
    <mergeCell ref="D24:D25"/>
    <mergeCell ref="E24:E25"/>
    <mergeCell ref="F24:F25"/>
    <mergeCell ref="G24:G25"/>
    <mergeCell ref="H24:H25"/>
    <mergeCell ref="I24:I25"/>
    <mergeCell ref="A27:A31"/>
    <mergeCell ref="B27:B31"/>
    <mergeCell ref="C27:C31"/>
    <mergeCell ref="D27:D28"/>
    <mergeCell ref="E27:E28"/>
    <mergeCell ref="F27:F28"/>
    <mergeCell ref="G27:G28"/>
    <mergeCell ref="H27:H28"/>
    <mergeCell ref="I27:I28"/>
    <mergeCell ref="D30:D31"/>
    <mergeCell ref="E30:E31"/>
    <mergeCell ref="F30:F31"/>
    <mergeCell ref="G30:G31"/>
    <mergeCell ref="H30:H31"/>
    <mergeCell ref="I30:I31"/>
    <mergeCell ref="A32:A36"/>
    <mergeCell ref="B32:B36"/>
    <mergeCell ref="C32:C36"/>
    <mergeCell ref="D32:D33"/>
    <mergeCell ref="E32:E33"/>
    <mergeCell ref="F32:F33"/>
    <mergeCell ref="G32:G33"/>
    <mergeCell ref="H32:H33"/>
    <mergeCell ref="I32:I33"/>
    <mergeCell ref="D35:D36"/>
    <mergeCell ref="E35:E36"/>
    <mergeCell ref="F35:F36"/>
    <mergeCell ref="G35:G36"/>
    <mergeCell ref="H35:H36"/>
    <mergeCell ref="I35:I36"/>
    <mergeCell ref="A39:A43"/>
    <mergeCell ref="B39:B43"/>
    <mergeCell ref="C39:C43"/>
    <mergeCell ref="D39:D40"/>
    <mergeCell ref="E39:E40"/>
    <mergeCell ref="F39:F40"/>
    <mergeCell ref="G39:G40"/>
    <mergeCell ref="H39:H40"/>
    <mergeCell ref="I39:I40"/>
    <mergeCell ref="D42:D43"/>
    <mergeCell ref="E42:E43"/>
    <mergeCell ref="F42:F43"/>
    <mergeCell ref="G42:G43"/>
    <mergeCell ref="H42:H43"/>
    <mergeCell ref="I42:I43"/>
    <mergeCell ref="A44:A48"/>
    <mergeCell ref="B44:B48"/>
    <mergeCell ref="C44:C48"/>
    <mergeCell ref="D44:D45"/>
    <mergeCell ref="E44:E45"/>
    <mergeCell ref="F44:F45"/>
    <mergeCell ref="G44:G45"/>
    <mergeCell ref="H44:H45"/>
    <mergeCell ref="I44:I45"/>
    <mergeCell ref="D47:D48"/>
    <mergeCell ref="E47:E48"/>
    <mergeCell ref="F47:F48"/>
    <mergeCell ref="G47:G48"/>
    <mergeCell ref="H47:H48"/>
    <mergeCell ref="I47:I48"/>
    <mergeCell ref="A50:A54"/>
    <mergeCell ref="B50:B54"/>
    <mergeCell ref="C50:C54"/>
    <mergeCell ref="D50:D51"/>
    <mergeCell ref="E50:E51"/>
    <mergeCell ref="F50:F51"/>
    <mergeCell ref="G50:G51"/>
    <mergeCell ref="H50:H51"/>
    <mergeCell ref="I50:I51"/>
    <mergeCell ref="D53:D54"/>
    <mergeCell ref="E53:E54"/>
    <mergeCell ref="F53:F54"/>
    <mergeCell ref="G53:G54"/>
    <mergeCell ref="H53:H54"/>
    <mergeCell ref="I53:I54"/>
    <mergeCell ref="A56:A60"/>
    <mergeCell ref="B56:B60"/>
    <mergeCell ref="C56:C60"/>
    <mergeCell ref="D56:D57"/>
    <mergeCell ref="E56:E57"/>
    <mergeCell ref="F56:F57"/>
    <mergeCell ref="G56:G57"/>
    <mergeCell ref="H56:H57"/>
    <mergeCell ref="I56:I57"/>
    <mergeCell ref="D59:D60"/>
    <mergeCell ref="E59:E60"/>
    <mergeCell ref="F59:F60"/>
    <mergeCell ref="G59:G60"/>
    <mergeCell ref="H59:H60"/>
    <mergeCell ref="I59:I60"/>
    <mergeCell ref="A62:A66"/>
    <mergeCell ref="B62:B66"/>
    <mergeCell ref="C62:C66"/>
    <mergeCell ref="D62:D63"/>
    <mergeCell ref="E62:E63"/>
    <mergeCell ref="F62:F63"/>
    <mergeCell ref="G62:G63"/>
    <mergeCell ref="H62:H63"/>
    <mergeCell ref="I62:I63"/>
    <mergeCell ref="D65:D66"/>
    <mergeCell ref="E65:E66"/>
    <mergeCell ref="F65:F66"/>
    <mergeCell ref="G65:G66"/>
    <mergeCell ref="H65:H66"/>
    <mergeCell ref="I65:I66"/>
    <mergeCell ref="A68:A72"/>
    <mergeCell ref="B68:B72"/>
    <mergeCell ref="C68:C72"/>
    <mergeCell ref="D68:D69"/>
    <mergeCell ref="E68:E69"/>
    <mergeCell ref="F68:F69"/>
    <mergeCell ref="G68:G69"/>
    <mergeCell ref="H68:H69"/>
    <mergeCell ref="I68:I69"/>
    <mergeCell ref="D71:D72"/>
    <mergeCell ref="E71:E72"/>
    <mergeCell ref="F71:F72"/>
    <mergeCell ref="G71:G72"/>
    <mergeCell ref="H71:H72"/>
    <mergeCell ref="I71:I72"/>
    <mergeCell ref="A74:A78"/>
    <mergeCell ref="B74:B78"/>
    <mergeCell ref="C74:C78"/>
    <mergeCell ref="D74:D75"/>
    <mergeCell ref="E74:E75"/>
    <mergeCell ref="F74:F75"/>
    <mergeCell ref="G74:G75"/>
    <mergeCell ref="H74:H75"/>
    <mergeCell ref="I74:I75"/>
    <mergeCell ref="D77:D78"/>
    <mergeCell ref="E77:E78"/>
    <mergeCell ref="F77:F78"/>
    <mergeCell ref="G77:G78"/>
    <mergeCell ref="H77:H78"/>
    <mergeCell ref="I77:I78"/>
    <mergeCell ref="A79:A83"/>
    <mergeCell ref="B79:B83"/>
    <mergeCell ref="C79:C83"/>
    <mergeCell ref="D79:D80"/>
    <mergeCell ref="E79:E80"/>
    <mergeCell ref="F79:F80"/>
    <mergeCell ref="G79:G80"/>
    <mergeCell ref="H79:H80"/>
    <mergeCell ref="I79:I80"/>
    <mergeCell ref="D82:D83"/>
    <mergeCell ref="E82:E83"/>
    <mergeCell ref="F82:F83"/>
    <mergeCell ref="G82:G83"/>
    <mergeCell ref="H82:H83"/>
    <mergeCell ref="I82:I83"/>
    <mergeCell ref="A85:A89"/>
    <mergeCell ref="B85:B89"/>
    <mergeCell ref="C85:C89"/>
    <mergeCell ref="D85:D86"/>
    <mergeCell ref="E85:E86"/>
    <mergeCell ref="F85:F86"/>
    <mergeCell ref="G85:G86"/>
    <mergeCell ref="H85:H86"/>
    <mergeCell ref="I85:I86"/>
    <mergeCell ref="D88:D89"/>
    <mergeCell ref="E88:E89"/>
    <mergeCell ref="F88:F89"/>
    <mergeCell ref="G88:G89"/>
    <mergeCell ref="H88:H89"/>
    <mergeCell ref="I88:I89"/>
    <mergeCell ref="A91:A95"/>
    <mergeCell ref="B91:B95"/>
    <mergeCell ref="C91:C95"/>
    <mergeCell ref="D91:D93"/>
    <mergeCell ref="E91:E93"/>
    <mergeCell ref="F91:F93"/>
    <mergeCell ref="G91:G93"/>
    <mergeCell ref="H91:H93"/>
    <mergeCell ref="I91:I93"/>
    <mergeCell ref="D94:D95"/>
    <mergeCell ref="E94:E95"/>
    <mergeCell ref="F94:F95"/>
    <mergeCell ref="G94:G95"/>
    <mergeCell ref="H94:H95"/>
    <mergeCell ref="I94:I95"/>
    <mergeCell ref="A96:A100"/>
    <mergeCell ref="B96:B100"/>
    <mergeCell ref="C96:C100"/>
    <mergeCell ref="D96:D97"/>
    <mergeCell ref="E96:E97"/>
    <mergeCell ref="F96:F97"/>
    <mergeCell ref="G96:G97"/>
    <mergeCell ref="H96:H97"/>
    <mergeCell ref="I96:I97"/>
    <mergeCell ref="D99:D100"/>
    <mergeCell ref="E99:E100"/>
    <mergeCell ref="F99:F100"/>
    <mergeCell ref="G99:G100"/>
    <mergeCell ref="H99:H100"/>
    <mergeCell ref="I99:I100"/>
    <mergeCell ref="A102:A106"/>
    <mergeCell ref="B102:B106"/>
    <mergeCell ref="C102:C106"/>
    <mergeCell ref="D102:D104"/>
    <mergeCell ref="E102:E104"/>
    <mergeCell ref="F102:F104"/>
    <mergeCell ref="G102:G104"/>
    <mergeCell ref="H102:H104"/>
    <mergeCell ref="I102:I104"/>
    <mergeCell ref="D105:D106"/>
    <mergeCell ref="E105:E106"/>
    <mergeCell ref="F105:F106"/>
    <mergeCell ref="G105:G106"/>
    <mergeCell ref="H105:H106"/>
    <mergeCell ref="I105:I106"/>
    <mergeCell ref="A107:A111"/>
    <mergeCell ref="B107:B111"/>
    <mergeCell ref="C107:C111"/>
    <mergeCell ref="D107:D108"/>
    <mergeCell ref="E107:E108"/>
    <mergeCell ref="F107:F108"/>
    <mergeCell ref="G107:G108"/>
    <mergeCell ref="H107:H108"/>
    <mergeCell ref="I107:I108"/>
    <mergeCell ref="D110:D111"/>
    <mergeCell ref="E110:E111"/>
    <mergeCell ref="F110:F111"/>
    <mergeCell ref="G110:G111"/>
    <mergeCell ref="H110:H111"/>
    <mergeCell ref="I110:I111"/>
    <mergeCell ref="A113:A117"/>
    <mergeCell ref="B113:B117"/>
    <mergeCell ref="C113:C117"/>
    <mergeCell ref="D113:D114"/>
    <mergeCell ref="E113:E114"/>
    <mergeCell ref="F113:F114"/>
    <mergeCell ref="G113:G114"/>
    <mergeCell ref="H113:H114"/>
    <mergeCell ref="I113:I114"/>
    <mergeCell ref="D116:D117"/>
    <mergeCell ref="E116:E117"/>
    <mergeCell ref="F116:F117"/>
    <mergeCell ref="G116:G117"/>
    <mergeCell ref="H116:H117"/>
    <mergeCell ref="I116:I117"/>
    <mergeCell ref="A119:A125"/>
    <mergeCell ref="B119:B125"/>
    <mergeCell ref="C119:C125"/>
    <mergeCell ref="D119:D125"/>
    <mergeCell ref="E119:E125"/>
    <mergeCell ref="F119:F125"/>
    <mergeCell ref="G119:G120"/>
    <mergeCell ref="H119:H120"/>
    <mergeCell ref="I119:I120"/>
    <mergeCell ref="G122:G123"/>
    <mergeCell ref="H122:H123"/>
    <mergeCell ref="I122:I123"/>
    <mergeCell ref="A129:A133"/>
    <mergeCell ref="B129:B133"/>
    <mergeCell ref="C129:C133"/>
    <mergeCell ref="D129:D130"/>
    <mergeCell ref="E129:E130"/>
    <mergeCell ref="F129:F130"/>
    <mergeCell ref="G129:G130"/>
    <mergeCell ref="H129:H130"/>
    <mergeCell ref="I129:I130"/>
    <mergeCell ref="D132:D133"/>
    <mergeCell ref="E132:E133"/>
    <mergeCell ref="F132:F133"/>
    <mergeCell ref="G132:G133"/>
    <mergeCell ref="H132:H133"/>
    <mergeCell ref="I132:I133"/>
    <mergeCell ref="A135:A139"/>
    <mergeCell ref="B135:B139"/>
    <mergeCell ref="C135:C139"/>
    <mergeCell ref="D135:D136"/>
    <mergeCell ref="E135:E136"/>
    <mergeCell ref="F135:F136"/>
    <mergeCell ref="G135:G136"/>
    <mergeCell ref="H135:H136"/>
    <mergeCell ref="I135:I136"/>
    <mergeCell ref="D138:D139"/>
    <mergeCell ref="E138:E139"/>
    <mergeCell ref="F138:F139"/>
    <mergeCell ref="G138:G139"/>
    <mergeCell ref="H138:H139"/>
    <mergeCell ref="I138:I139"/>
    <mergeCell ref="A141:A145"/>
    <mergeCell ref="B141:B145"/>
    <mergeCell ref="C141:C145"/>
    <mergeCell ref="D141:D142"/>
    <mergeCell ref="E141:E142"/>
    <mergeCell ref="F141:F142"/>
    <mergeCell ref="G141:G142"/>
    <mergeCell ref="H141:H142"/>
    <mergeCell ref="I141:I142"/>
    <mergeCell ref="D144:D145"/>
    <mergeCell ref="E144:E145"/>
    <mergeCell ref="F144:F145"/>
    <mergeCell ref="G144:G145"/>
    <mergeCell ref="H144:H145"/>
    <mergeCell ref="I144:I145"/>
    <mergeCell ref="A147:A151"/>
    <mergeCell ref="B147:B151"/>
    <mergeCell ref="C147:C151"/>
    <mergeCell ref="D147:D148"/>
    <mergeCell ref="E147:E148"/>
    <mergeCell ref="F147:F148"/>
    <mergeCell ref="G147:G148"/>
    <mergeCell ref="H147:H148"/>
    <mergeCell ref="I147:I148"/>
    <mergeCell ref="D150:D151"/>
    <mergeCell ref="E150:E151"/>
    <mergeCell ref="F150:F151"/>
    <mergeCell ref="G150:G151"/>
    <mergeCell ref="H150:H151"/>
    <mergeCell ref="I150:I151"/>
    <mergeCell ref="O151:AA156"/>
    <mergeCell ref="A153:A157"/>
    <mergeCell ref="B153:B157"/>
    <mergeCell ref="C153:C157"/>
    <mergeCell ref="D153:D154"/>
    <mergeCell ref="E153:E154"/>
    <mergeCell ref="F153:F154"/>
    <mergeCell ref="G153:G154"/>
    <mergeCell ref="H153:H154"/>
    <mergeCell ref="I153:I154"/>
    <mergeCell ref="N153:N157"/>
    <mergeCell ref="D156:D157"/>
    <mergeCell ref="E156:E157"/>
    <mergeCell ref="F156:F157"/>
    <mergeCell ref="G156:G157"/>
    <mergeCell ref="H156:H157"/>
    <mergeCell ref="I156:I157"/>
    <mergeCell ref="A159:A163"/>
    <mergeCell ref="B159:B163"/>
    <mergeCell ref="C159:C163"/>
    <mergeCell ref="D159:D160"/>
    <mergeCell ref="E159:E160"/>
    <mergeCell ref="F159:F160"/>
    <mergeCell ref="G159:G160"/>
    <mergeCell ref="H159:H160"/>
    <mergeCell ref="I159:I160"/>
    <mergeCell ref="D162:D163"/>
    <mergeCell ref="E162:E163"/>
    <mergeCell ref="F162:F163"/>
    <mergeCell ref="G162:G163"/>
    <mergeCell ref="H162:H163"/>
    <mergeCell ref="I162:I163"/>
    <mergeCell ref="A165:A169"/>
    <mergeCell ref="B165:B169"/>
    <mergeCell ref="C165:C169"/>
    <mergeCell ref="D165:D166"/>
    <mergeCell ref="E165:E166"/>
    <mergeCell ref="F165:F166"/>
    <mergeCell ref="G165:G166"/>
    <mergeCell ref="H165:H166"/>
    <mergeCell ref="I165:I166"/>
    <mergeCell ref="D168:D169"/>
    <mergeCell ref="E168:E169"/>
    <mergeCell ref="F168:F169"/>
    <mergeCell ref="G168:G169"/>
    <mergeCell ref="H168:H169"/>
    <mergeCell ref="I168:I169"/>
    <mergeCell ref="A170:A174"/>
    <mergeCell ref="B170:B174"/>
    <mergeCell ref="C170:C174"/>
    <mergeCell ref="D170:D171"/>
    <mergeCell ref="E170:E171"/>
    <mergeCell ref="F170:F171"/>
    <mergeCell ref="G170:G171"/>
    <mergeCell ref="H170:H171"/>
    <mergeCell ref="I170:I171"/>
    <mergeCell ref="D173:D174"/>
    <mergeCell ref="E173:E174"/>
    <mergeCell ref="F173:F174"/>
    <mergeCell ref="G173:G174"/>
    <mergeCell ref="H173:H174"/>
    <mergeCell ref="I173:I174"/>
    <mergeCell ref="A176:A180"/>
    <mergeCell ref="B176:B180"/>
    <mergeCell ref="C176:C180"/>
    <mergeCell ref="D176:D178"/>
    <mergeCell ref="E176:E178"/>
    <mergeCell ref="F176:F178"/>
    <mergeCell ref="G176:G178"/>
    <mergeCell ref="H176:H178"/>
    <mergeCell ref="I176:I178"/>
    <mergeCell ref="D179:D180"/>
    <mergeCell ref="E179:E180"/>
    <mergeCell ref="F179:F180"/>
    <mergeCell ref="G179:G180"/>
    <mergeCell ref="H179:H180"/>
    <mergeCell ref="I179:I180"/>
    <mergeCell ref="A181:A185"/>
    <mergeCell ref="B181:B185"/>
    <mergeCell ref="C181:C185"/>
    <mergeCell ref="D181:D183"/>
    <mergeCell ref="E181:E183"/>
    <mergeCell ref="F181:F183"/>
    <mergeCell ref="G181:G183"/>
    <mergeCell ref="H181:H183"/>
    <mergeCell ref="I181:I183"/>
    <mergeCell ref="D184:D185"/>
    <mergeCell ref="E184:E185"/>
    <mergeCell ref="F184:F185"/>
    <mergeCell ref="G184:G185"/>
    <mergeCell ref="H184:H185"/>
    <mergeCell ref="I184:I185"/>
    <mergeCell ref="A186:A190"/>
    <mergeCell ref="B186:B190"/>
    <mergeCell ref="C186:C190"/>
    <mergeCell ref="D186:D188"/>
    <mergeCell ref="E186:E188"/>
    <mergeCell ref="F186:F188"/>
    <mergeCell ref="G186:G188"/>
    <mergeCell ref="H186:H188"/>
    <mergeCell ref="I186:I188"/>
    <mergeCell ref="D189:D190"/>
    <mergeCell ref="E189:E190"/>
    <mergeCell ref="F189:F190"/>
    <mergeCell ref="G189:G190"/>
    <mergeCell ref="H189:H190"/>
    <mergeCell ref="I189:I190"/>
    <mergeCell ref="A192:A196"/>
    <mergeCell ref="B192:B196"/>
    <mergeCell ref="C192:C196"/>
    <mergeCell ref="D192:D194"/>
    <mergeCell ref="E192:E194"/>
    <mergeCell ref="F192:F194"/>
    <mergeCell ref="G192:G194"/>
    <mergeCell ref="H192:H194"/>
    <mergeCell ref="I192:I194"/>
    <mergeCell ref="D195:D196"/>
    <mergeCell ref="E195:E196"/>
    <mergeCell ref="F195:F196"/>
    <mergeCell ref="G195:G196"/>
    <mergeCell ref="H195:H196"/>
    <mergeCell ref="I195:I196"/>
    <mergeCell ref="A197:A201"/>
    <mergeCell ref="B197:B201"/>
    <mergeCell ref="C197:C201"/>
    <mergeCell ref="D197:D199"/>
    <mergeCell ref="E197:E199"/>
    <mergeCell ref="F197:F199"/>
    <mergeCell ref="G197:G199"/>
    <mergeCell ref="H197:H199"/>
    <mergeCell ref="I197:I199"/>
    <mergeCell ref="D200:D201"/>
    <mergeCell ref="E200:E201"/>
    <mergeCell ref="F200:F201"/>
    <mergeCell ref="G200:G201"/>
    <mergeCell ref="H200:H201"/>
    <mergeCell ref="I200:I201"/>
    <mergeCell ref="A203:A207"/>
    <mergeCell ref="B203:B207"/>
    <mergeCell ref="C203:C207"/>
    <mergeCell ref="D203:D205"/>
    <mergeCell ref="E203:E205"/>
    <mergeCell ref="F203:F205"/>
    <mergeCell ref="G203:G205"/>
    <mergeCell ref="H203:H205"/>
    <mergeCell ref="I203:I205"/>
    <mergeCell ref="D206:D207"/>
    <mergeCell ref="E206:E207"/>
    <mergeCell ref="F206:F207"/>
    <mergeCell ref="G206:G207"/>
    <mergeCell ref="H206:H207"/>
    <mergeCell ref="I206:I207"/>
    <mergeCell ref="A208:A212"/>
    <mergeCell ref="B208:B212"/>
    <mergeCell ref="C208:C212"/>
    <mergeCell ref="D208:D210"/>
    <mergeCell ref="E208:E210"/>
    <mergeCell ref="F208:F210"/>
    <mergeCell ref="G208:G210"/>
    <mergeCell ref="H208:H210"/>
    <mergeCell ref="I208:I210"/>
    <mergeCell ref="D211:D212"/>
    <mergeCell ref="E211:E212"/>
    <mergeCell ref="F211:F212"/>
    <mergeCell ref="G211:G212"/>
    <mergeCell ref="H211:H212"/>
    <mergeCell ref="I211:I212"/>
    <mergeCell ref="A214:A218"/>
    <mergeCell ref="B214:B218"/>
    <mergeCell ref="C214:C218"/>
    <mergeCell ref="D214:D218"/>
    <mergeCell ref="E214:E218"/>
    <mergeCell ref="F214:F218"/>
    <mergeCell ref="G214:G218"/>
    <mergeCell ref="H214:H218"/>
    <mergeCell ref="I214:I218"/>
    <mergeCell ref="A219:A223"/>
    <mergeCell ref="B219:B223"/>
    <mergeCell ref="C219:C223"/>
    <mergeCell ref="D219:D223"/>
    <mergeCell ref="E219:E223"/>
    <mergeCell ref="F219:F223"/>
    <mergeCell ref="G219:G223"/>
    <mergeCell ref="H219:H223"/>
    <mergeCell ref="I219:I223"/>
    <mergeCell ref="A225:A229"/>
    <mergeCell ref="B225:B229"/>
    <mergeCell ref="C225:C229"/>
    <mergeCell ref="D225:D229"/>
    <mergeCell ref="E225:E229"/>
    <mergeCell ref="F225:F229"/>
    <mergeCell ref="G225:G229"/>
    <mergeCell ref="H225:H229"/>
    <mergeCell ref="I225:I229"/>
    <mergeCell ref="A230:A234"/>
    <mergeCell ref="B230:B234"/>
    <mergeCell ref="C230:C234"/>
    <mergeCell ref="D230:D234"/>
    <mergeCell ref="E230:E234"/>
    <mergeCell ref="F230:F234"/>
    <mergeCell ref="G230:G234"/>
    <mergeCell ref="H230:H234"/>
    <mergeCell ref="I230:I234"/>
    <mergeCell ref="A236:A240"/>
    <mergeCell ref="B236:B240"/>
    <mergeCell ref="C236:C240"/>
    <mergeCell ref="D236:D237"/>
    <mergeCell ref="E236:E237"/>
    <mergeCell ref="F236:F237"/>
    <mergeCell ref="G236:G237"/>
    <mergeCell ref="H236:H237"/>
    <mergeCell ref="I236:I237"/>
    <mergeCell ref="D239:D240"/>
    <mergeCell ref="E239:E240"/>
    <mergeCell ref="F239:F240"/>
    <mergeCell ref="G239:G240"/>
    <mergeCell ref="H239:H240"/>
    <mergeCell ref="I239:I240"/>
    <mergeCell ref="A241:A245"/>
    <mergeCell ref="B241:B245"/>
    <mergeCell ref="C241:C245"/>
    <mergeCell ref="D241:D242"/>
    <mergeCell ref="E241:E242"/>
    <mergeCell ref="F241:F242"/>
    <mergeCell ref="G241:G242"/>
    <mergeCell ref="H241:H242"/>
    <mergeCell ref="I241:I242"/>
    <mergeCell ref="D244:D245"/>
    <mergeCell ref="E244:E245"/>
    <mergeCell ref="F244:F245"/>
    <mergeCell ref="G244:G245"/>
    <mergeCell ref="H244:H245"/>
    <mergeCell ref="I244:I245"/>
    <mergeCell ref="A246:A250"/>
    <mergeCell ref="B246:B250"/>
    <mergeCell ref="C246:C250"/>
    <mergeCell ref="D246:D247"/>
    <mergeCell ref="E246:E247"/>
    <mergeCell ref="F246:F247"/>
    <mergeCell ref="G246:G247"/>
    <mergeCell ref="H246:H247"/>
    <mergeCell ref="I246:I247"/>
    <mergeCell ref="D249:D250"/>
    <mergeCell ref="E249:E250"/>
    <mergeCell ref="F249:F250"/>
    <mergeCell ref="G249:G250"/>
    <mergeCell ref="H249:H250"/>
    <mergeCell ref="I249:I250"/>
    <mergeCell ref="A253:A257"/>
    <mergeCell ref="B253:B257"/>
    <mergeCell ref="C253:C257"/>
    <mergeCell ref="D253:D254"/>
    <mergeCell ref="E253:E254"/>
    <mergeCell ref="F253:F254"/>
    <mergeCell ref="G253:G254"/>
    <mergeCell ref="H253:H254"/>
    <mergeCell ref="I253:I254"/>
    <mergeCell ref="D256:D257"/>
    <mergeCell ref="E256:E257"/>
    <mergeCell ref="F256:F257"/>
    <mergeCell ref="G256:G257"/>
    <mergeCell ref="H256:H257"/>
    <mergeCell ref="I256:I257"/>
    <mergeCell ref="A260:A264"/>
    <mergeCell ref="B260:B264"/>
    <mergeCell ref="C260:C264"/>
    <mergeCell ref="D260:D264"/>
    <mergeCell ref="E260:E264"/>
    <mergeCell ref="F260:F264"/>
    <mergeCell ref="G260:G264"/>
    <mergeCell ref="H260:H264"/>
    <mergeCell ref="I260:I264"/>
    <mergeCell ref="A265:A269"/>
    <mergeCell ref="B265:B269"/>
    <mergeCell ref="C265:C269"/>
    <mergeCell ref="D265:D269"/>
    <mergeCell ref="E265:E269"/>
    <mergeCell ref="F265:F269"/>
    <mergeCell ref="G265:G269"/>
    <mergeCell ref="H265:H269"/>
    <mergeCell ref="I265:I269"/>
    <mergeCell ref="A271:A275"/>
    <mergeCell ref="B271:B275"/>
    <mergeCell ref="C271:C275"/>
    <mergeCell ref="D271:D273"/>
    <mergeCell ref="E271:E273"/>
    <mergeCell ref="F271:F273"/>
    <mergeCell ref="G271:G273"/>
    <mergeCell ref="H271:H273"/>
    <mergeCell ref="I271:I273"/>
    <mergeCell ref="D274:D275"/>
    <mergeCell ref="E274:E275"/>
    <mergeCell ref="F274:F275"/>
    <mergeCell ref="G274:G275"/>
    <mergeCell ref="H274:H275"/>
    <mergeCell ref="I274:I275"/>
    <mergeCell ref="A276:A280"/>
    <mergeCell ref="B276:B280"/>
    <mergeCell ref="C276:C280"/>
    <mergeCell ref="D276:D278"/>
    <mergeCell ref="E276:E278"/>
    <mergeCell ref="F276:F278"/>
    <mergeCell ref="G276:G278"/>
    <mergeCell ref="H276:H278"/>
    <mergeCell ref="I276:I278"/>
    <mergeCell ref="D279:D280"/>
    <mergeCell ref="E279:E280"/>
    <mergeCell ref="F279:F280"/>
    <mergeCell ref="G279:G280"/>
    <mergeCell ref="H279:H280"/>
    <mergeCell ref="I279:I280"/>
    <mergeCell ref="A283:A287"/>
    <mergeCell ref="B283:B287"/>
    <mergeCell ref="C283:C287"/>
    <mergeCell ref="D283:D285"/>
    <mergeCell ref="E283:E285"/>
    <mergeCell ref="F283:F285"/>
    <mergeCell ref="G283:G285"/>
    <mergeCell ref="H283:H285"/>
    <mergeCell ref="I283:I285"/>
    <mergeCell ref="D286:D287"/>
    <mergeCell ref="E286:E287"/>
    <mergeCell ref="F286:F287"/>
    <mergeCell ref="G286:G287"/>
    <mergeCell ref="H286:H287"/>
    <mergeCell ref="I286:I287"/>
    <mergeCell ref="A290:A294"/>
    <mergeCell ref="B290:B294"/>
    <mergeCell ref="C290:C294"/>
    <mergeCell ref="D290:D292"/>
    <mergeCell ref="E290:E292"/>
    <mergeCell ref="F290:F292"/>
    <mergeCell ref="G290:G292"/>
    <mergeCell ref="H290:H292"/>
    <mergeCell ref="I290:I292"/>
    <mergeCell ref="D293:D294"/>
    <mergeCell ref="E293:E294"/>
    <mergeCell ref="F293:F294"/>
    <mergeCell ref="G293:G294"/>
    <mergeCell ref="H293:H294"/>
    <mergeCell ref="I293:I294"/>
    <mergeCell ref="A295:A299"/>
    <mergeCell ref="B295:B299"/>
    <mergeCell ref="C295:C299"/>
    <mergeCell ref="D295:D297"/>
    <mergeCell ref="E295:E297"/>
    <mergeCell ref="F295:F297"/>
    <mergeCell ref="G295:G297"/>
    <mergeCell ref="H295:H297"/>
    <mergeCell ref="I295:I297"/>
    <mergeCell ref="D298:D299"/>
    <mergeCell ref="E298:E299"/>
    <mergeCell ref="F298:F299"/>
    <mergeCell ref="G298:G299"/>
    <mergeCell ref="H298:H299"/>
    <mergeCell ref="I298:I299"/>
    <mergeCell ref="A300:A304"/>
    <mergeCell ref="B300:B304"/>
    <mergeCell ref="C300:C304"/>
    <mergeCell ref="D300:D302"/>
    <mergeCell ref="E300:E302"/>
    <mergeCell ref="F300:F302"/>
    <mergeCell ref="G300:G302"/>
    <mergeCell ref="H300:H302"/>
    <mergeCell ref="I300:I302"/>
    <mergeCell ref="D303:D304"/>
    <mergeCell ref="E303:E304"/>
    <mergeCell ref="F303:F304"/>
    <mergeCell ref="G303:G304"/>
    <mergeCell ref="H303:H304"/>
    <mergeCell ref="I303:I304"/>
    <mergeCell ref="A305:A309"/>
    <mergeCell ref="C305:C309"/>
    <mergeCell ref="D305:D309"/>
    <mergeCell ref="F305:F309"/>
    <mergeCell ref="G305:G309"/>
    <mergeCell ref="A310:A314"/>
    <mergeCell ref="B310:B314"/>
    <mergeCell ref="C310:C314"/>
    <mergeCell ref="D310:D311"/>
    <mergeCell ref="E310:E311"/>
    <mergeCell ref="F310:F311"/>
    <mergeCell ref="G310:G311"/>
    <mergeCell ref="H310:H311"/>
    <mergeCell ref="I310:I311"/>
    <mergeCell ref="D313:D314"/>
    <mergeCell ref="E313:E314"/>
    <mergeCell ref="F313:F314"/>
    <mergeCell ref="G313:G314"/>
    <mergeCell ref="H313:H314"/>
    <mergeCell ref="I313:I314"/>
    <mergeCell ref="A315:H315"/>
  </mergeCells>
  <printOptions headings="false" gridLines="false" gridLinesSet="true" horizontalCentered="false" verticalCentered="false"/>
  <pageMargins left="0.38125" right="0.623611111111111" top="1.05277777777778" bottom="1.05277777777778" header="0.7875" footer="0.7875"/>
  <pageSetup paperSize="9" scale="40" fitToWidth="1" fitToHeight="1" pageOrder="downThenOver" orientation="landscape" blackAndWhite="false" draft="false" cellComments="none" horizontalDpi="300" verticalDpi="300" copies="1"/>
  <headerFooter differentFirst="false" differentOddEven="false">
    <oddHeader>&amp;C&amp;"Times New Roman,Обычный"&amp;12ffffff&amp;A</oddHeader>
    <oddFooter>&amp;C&amp;"Times New Roman,Обычный"&amp;12ffffffСтраница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29FCF"/>
    <pageSetUpPr fitToPage="false"/>
  </sheetPr>
  <dimension ref="A1:AA413"/>
  <sheetViews>
    <sheetView showFormulas="false" showGridLines="true" showRowColHeaders="true" showZeros="true" rightToLeft="false" tabSelected="false" showOutlineSymbols="true" defaultGridColor="true" view="pageBreakPreview" topLeftCell="A1" colorId="64" zoomScale="68" zoomScaleNormal="100" zoomScalePageLayoutView="68" workbookViewId="0">
      <selection pane="topLeft" activeCell="A1" activeCellId="0" sqref="A1"/>
    </sheetView>
  </sheetViews>
  <sheetFormatPr defaultColWidth="9.00390625" defaultRowHeight="15.75" zeroHeight="false" outlineLevelRow="0" outlineLevelCol="0"/>
  <cols>
    <col collapsed="false" customWidth="true" hidden="false" outlineLevel="0" max="1" min="1" style="2" width="77"/>
    <col collapsed="false" customWidth="true" hidden="false" outlineLevel="0" max="2" min="2" style="2" width="67.86"/>
    <col collapsed="false" customWidth="true" hidden="false" outlineLevel="0" max="3" min="3" style="13" width="67.86"/>
    <col collapsed="false" customWidth="true" hidden="false" outlineLevel="0" max="4" min="4" style="2" width="29.42"/>
    <col collapsed="false" customWidth="true" hidden="false" outlineLevel="0" max="5" min="5" style="2" width="20.85"/>
    <col collapsed="false" customWidth="true" hidden="false" outlineLevel="0" max="6" min="6" style="2" width="27.42"/>
    <col collapsed="false" customWidth="true" hidden="false" outlineLevel="0" max="7" min="7" style="2" width="16.57"/>
    <col collapsed="false" customWidth="true" hidden="false" outlineLevel="0" max="8" min="8" style="247" width="14.14"/>
    <col collapsed="false" customWidth="true" hidden="false" outlineLevel="0" max="9" min="9" style="6" width="17"/>
    <col collapsed="false" customWidth="true" hidden="true" outlineLevel="0" max="10" min="10" style="7" width="15.29"/>
    <col collapsed="false" customWidth="true" hidden="true" outlineLevel="0" max="11" min="11" style="8" width="17.57"/>
    <col collapsed="false" customWidth="true" hidden="true" outlineLevel="0" max="12" min="12" style="9" width="14.29"/>
    <col collapsed="false" customWidth="true" hidden="true" outlineLevel="0" max="13" min="13" style="10" width="18"/>
    <col collapsed="false" customWidth="true" hidden="false" outlineLevel="0" max="14" min="14" style="2" width="2.29"/>
    <col collapsed="false" customWidth="true" hidden="false" outlineLevel="0" max="15" min="15" style="13" width="15.29"/>
    <col collapsed="false" customWidth="true" hidden="false" outlineLevel="0" max="16" min="16" style="13" width="13.29"/>
    <col collapsed="false" customWidth="false" hidden="false" outlineLevel="0" max="16384" min="17" style="13" width="9"/>
  </cols>
  <sheetData>
    <row r="1" s="12" customFormat="true" ht="31.5" hidden="false" customHeight="true" outlineLevel="0" collapsed="false">
      <c r="E1" s="377"/>
    </row>
    <row r="2" s="12" customFormat="true" ht="31.5" hidden="false" customHeight="true" outlineLevel="0" collapsed="false">
      <c r="B2" s="248"/>
      <c r="C2" s="248"/>
      <c r="D2" s="248"/>
      <c r="E2" s="332"/>
      <c r="F2" s="248"/>
      <c r="G2" s="248"/>
      <c r="H2" s="248"/>
      <c r="I2" s="248"/>
      <c r="J2" s="16"/>
      <c r="K2" s="16"/>
      <c r="L2" s="16"/>
      <c r="M2" s="16"/>
      <c r="N2" s="17"/>
    </row>
    <row r="3" s="12" customFormat="true" ht="15" hidden="false" customHeight="true" outlineLevel="0" collapsed="false">
      <c r="A3" s="249" t="s">
        <v>228</v>
      </c>
      <c r="B3" s="249"/>
      <c r="C3" s="249"/>
      <c r="D3" s="249"/>
      <c r="E3" s="249"/>
      <c r="F3" s="249"/>
      <c r="G3" s="249"/>
      <c r="H3" s="249"/>
      <c r="I3" s="249"/>
      <c r="J3" s="16"/>
      <c r="K3" s="16"/>
      <c r="L3" s="16"/>
      <c r="M3" s="16"/>
      <c r="N3" s="17"/>
    </row>
    <row r="4" s="12" customFormat="true" ht="24.75" hidden="false" customHeight="true" outlineLevel="0" collapsed="false">
      <c r="A4" s="250"/>
      <c r="B4" s="250"/>
      <c r="C4" s="250"/>
      <c r="D4" s="250"/>
      <c r="E4" s="250"/>
      <c r="F4" s="250"/>
      <c r="G4" s="250"/>
      <c r="H4" s="250"/>
      <c r="I4" s="250"/>
      <c r="J4" s="228"/>
      <c r="K4" s="229"/>
      <c r="L4" s="230"/>
      <c r="M4" s="251"/>
      <c r="N4" s="17"/>
    </row>
    <row r="5" s="12" customFormat="true" ht="90.75" hidden="false" customHeight="true" outlineLevel="0" collapsed="false">
      <c r="B5" s="252"/>
      <c r="C5" s="252"/>
      <c r="D5" s="252"/>
      <c r="E5" s="378"/>
      <c r="F5" s="252"/>
      <c r="G5" s="252"/>
      <c r="H5" s="252"/>
      <c r="I5" s="252"/>
      <c r="J5" s="253"/>
      <c r="K5" s="253"/>
      <c r="L5" s="253"/>
      <c r="M5" s="253"/>
      <c r="N5" s="147"/>
    </row>
    <row r="6" s="12" customFormat="true" ht="52.5" hidden="false" customHeight="true" outlineLevel="0" collapsed="false">
      <c r="A6" s="254" t="s">
        <v>5</v>
      </c>
      <c r="B6" s="255" t="s">
        <v>6</v>
      </c>
      <c r="C6" s="254" t="s">
        <v>7</v>
      </c>
      <c r="D6" s="256" t="s">
        <v>8</v>
      </c>
      <c r="E6" s="256"/>
      <c r="F6" s="256"/>
      <c r="G6" s="256" t="s">
        <v>314</v>
      </c>
      <c r="H6" s="256" t="s">
        <v>10</v>
      </c>
      <c r="I6" s="256"/>
      <c r="J6" s="22" t="s">
        <v>230</v>
      </c>
      <c r="K6" s="257" t="s">
        <v>231</v>
      </c>
      <c r="L6" s="24"/>
      <c r="M6" s="25" t="s">
        <v>232</v>
      </c>
      <c r="N6" s="26"/>
    </row>
    <row r="7" s="12" customFormat="true" ht="52.5" hidden="false" customHeight="true" outlineLevel="0" collapsed="false">
      <c r="A7" s="254"/>
      <c r="B7" s="254"/>
      <c r="C7" s="254"/>
      <c r="D7" s="254" t="s">
        <v>17</v>
      </c>
      <c r="E7" s="254"/>
      <c r="F7" s="254" t="s">
        <v>18</v>
      </c>
      <c r="G7" s="258" t="s">
        <v>19</v>
      </c>
      <c r="H7" s="258" t="s">
        <v>20</v>
      </c>
      <c r="I7" s="258" t="s">
        <v>21</v>
      </c>
      <c r="J7" s="29"/>
      <c r="K7" s="259"/>
      <c r="L7" s="31"/>
      <c r="M7" s="32"/>
      <c r="N7" s="26"/>
    </row>
    <row r="8" s="12" customFormat="true" ht="31.5" hidden="false" customHeight="false" outlineLevel="0" collapsed="false">
      <c r="A8" s="254"/>
      <c r="B8" s="254"/>
      <c r="C8" s="254"/>
      <c r="D8" s="254" t="s">
        <v>19</v>
      </c>
      <c r="E8" s="256" t="s">
        <v>22</v>
      </c>
      <c r="F8" s="254"/>
      <c r="G8" s="258"/>
      <c r="H8" s="258"/>
      <c r="I8" s="258"/>
      <c r="J8" s="29"/>
      <c r="K8" s="259"/>
      <c r="L8" s="31"/>
      <c r="M8" s="32"/>
      <c r="N8" s="26"/>
    </row>
    <row r="9" s="38" customFormat="true" ht="15.75" hidden="false" customHeight="true" outlineLevel="0" collapsed="false">
      <c r="A9" s="254" t="n">
        <v>1</v>
      </c>
      <c r="B9" s="254" t="n">
        <v>2</v>
      </c>
      <c r="C9" s="254" t="n">
        <v>3</v>
      </c>
      <c r="D9" s="254" t="n">
        <v>4</v>
      </c>
      <c r="E9" s="256" t="n">
        <v>5</v>
      </c>
      <c r="F9" s="254" t="n">
        <v>6</v>
      </c>
      <c r="G9" s="254" t="n">
        <v>7</v>
      </c>
      <c r="H9" s="254" t="n">
        <v>8</v>
      </c>
      <c r="I9" s="254" t="n">
        <v>9</v>
      </c>
      <c r="J9" s="29"/>
      <c r="K9" s="259"/>
      <c r="L9" s="31"/>
      <c r="M9" s="32"/>
      <c r="N9" s="36"/>
      <c r="O9" s="260"/>
    </row>
    <row r="10" s="38" customFormat="true" ht="15" hidden="false" customHeight="true" outlineLevel="0" collapsed="false">
      <c r="A10" s="261" t="s">
        <v>24</v>
      </c>
      <c r="B10" s="261"/>
      <c r="C10" s="262" t="s">
        <v>26</v>
      </c>
      <c r="D10" s="263" t="s">
        <v>27</v>
      </c>
      <c r="E10" s="379" t="n">
        <v>107370</v>
      </c>
      <c r="F10" s="265"/>
      <c r="G10" s="266" t="s">
        <v>29</v>
      </c>
      <c r="H10" s="266"/>
      <c r="I10" s="267"/>
      <c r="J10" s="40" t="n">
        <f aca="false">J26+J38+J73+J90+J101+J164</f>
        <v>94604.4</v>
      </c>
      <c r="K10" s="40" t="n">
        <f aca="false">K26+K38+K73+K90+K101+K164</f>
        <v>757014.1</v>
      </c>
      <c r="L10" s="40" t="n">
        <f aca="false">L26+L38+L73+L90+L101+L164</f>
        <v>0</v>
      </c>
      <c r="M10" s="42" t="n">
        <f aca="false">M26+M38+M73+M90+M101+M164</f>
        <v>107370</v>
      </c>
      <c r="N10" s="268"/>
    </row>
    <row r="11" s="38" customFormat="true" ht="15.75" hidden="false" customHeight="false" outlineLevel="0" collapsed="false">
      <c r="A11" s="261"/>
      <c r="B11" s="261"/>
      <c r="C11" s="262"/>
      <c r="D11" s="263"/>
      <c r="E11" s="379"/>
      <c r="F11" s="265"/>
      <c r="G11" s="266" t="s">
        <v>30</v>
      </c>
      <c r="H11" s="266"/>
      <c r="I11" s="267"/>
      <c r="J11" s="40" t="n">
        <f aca="false">J27+J39+J74+J91+J102+J165</f>
        <v>0</v>
      </c>
      <c r="K11" s="40" t="n">
        <f aca="false">K27+K39+K74+K91+K102+K165</f>
        <v>0</v>
      </c>
      <c r="L11" s="40" t="n">
        <f aca="false">L27+L39+L74+L91+L102+L165</f>
        <v>0</v>
      </c>
      <c r="M11" s="42" t="n">
        <f aca="false">M27+M39+M74+M91+M102+M165</f>
        <v>0</v>
      </c>
      <c r="N11" s="268"/>
    </row>
    <row r="12" s="38" customFormat="true" ht="15" hidden="false" customHeight="true" outlineLevel="0" collapsed="false">
      <c r="A12" s="261"/>
      <c r="B12" s="261"/>
      <c r="C12" s="262"/>
      <c r="D12" s="263" t="s">
        <v>31</v>
      </c>
      <c r="E12" s="379"/>
      <c r="F12" s="265"/>
      <c r="G12" s="266" t="s">
        <v>32</v>
      </c>
      <c r="H12" s="266"/>
      <c r="I12" s="267"/>
      <c r="J12" s="40" t="n">
        <f aca="false">J28+J40+J75+J92+J103+J166</f>
        <v>50491.8</v>
      </c>
      <c r="K12" s="40" t="n">
        <f aca="false">K28+K40+K75+K92+K103+K166</f>
        <v>353980.8</v>
      </c>
      <c r="L12" s="40" t="n">
        <f aca="false">L28+L40+L75+L92+L103+L166</f>
        <v>0</v>
      </c>
      <c r="M12" s="42" t="n">
        <f aca="false">M28+M40+M75+M92+M103+M166</f>
        <v>0</v>
      </c>
      <c r="N12" s="268"/>
      <c r="O12" s="260"/>
    </row>
    <row r="13" s="38" customFormat="true" ht="15" hidden="false" customHeight="true" outlineLevel="0" collapsed="false">
      <c r="A13" s="261"/>
      <c r="B13" s="261"/>
      <c r="C13" s="262"/>
      <c r="D13" s="263" t="s">
        <v>33</v>
      </c>
      <c r="E13" s="379" t="n">
        <v>107370</v>
      </c>
      <c r="F13" s="265"/>
      <c r="G13" s="266" t="s">
        <v>33</v>
      </c>
      <c r="H13" s="266"/>
      <c r="I13" s="267"/>
      <c r="J13" s="40" t="n">
        <f aca="false">J29+J41+J76+J93+J104+J167</f>
        <v>44112.6</v>
      </c>
      <c r="K13" s="40" t="n">
        <f aca="false">K29+K41+K76+K93+K104+K167</f>
        <v>403033.3</v>
      </c>
      <c r="L13" s="40" t="n">
        <f aca="false">L29+L41+L76+L93+L104+L167</f>
        <v>0</v>
      </c>
      <c r="M13" s="42" t="n">
        <f aca="false">M29+M41+M76+M93+M104+M167</f>
        <v>107370</v>
      </c>
      <c r="N13" s="268"/>
    </row>
    <row r="14" s="12" customFormat="true" ht="15.75" hidden="false" customHeight="true" outlineLevel="0" collapsed="false">
      <c r="A14" s="261"/>
      <c r="B14" s="261"/>
      <c r="C14" s="262"/>
      <c r="D14" s="263"/>
      <c r="E14" s="379"/>
      <c r="F14" s="265"/>
      <c r="G14" s="266" t="s">
        <v>34</v>
      </c>
      <c r="H14" s="266"/>
      <c r="I14" s="267"/>
      <c r="J14" s="40" t="n">
        <f aca="false">J30+J42+J77+J94+J105+J168</f>
        <v>0</v>
      </c>
      <c r="K14" s="40" t="n">
        <f aca="false">K30+K42+K77+K94+K105+K168</f>
        <v>0</v>
      </c>
      <c r="L14" s="40" t="n">
        <f aca="false">L30+L42+L77+L94+L105+L168</f>
        <v>0</v>
      </c>
      <c r="M14" s="42" t="n">
        <f aca="false">M30+M42+M77+M94+M105+M168</f>
        <v>0</v>
      </c>
      <c r="N14" s="268"/>
    </row>
    <row r="15" s="12" customFormat="true" ht="15" hidden="false" customHeight="true" outlineLevel="0" collapsed="false">
      <c r="A15" s="269" t="s">
        <v>35</v>
      </c>
      <c r="B15" s="269"/>
      <c r="C15" s="270" t="s">
        <v>233</v>
      </c>
      <c r="D15" s="271" t="s">
        <v>27</v>
      </c>
      <c r="E15" s="380"/>
      <c r="F15" s="270"/>
      <c r="G15" s="272" t="s">
        <v>29</v>
      </c>
      <c r="H15" s="272"/>
      <c r="I15" s="273"/>
      <c r="J15" s="40"/>
      <c r="K15" s="274"/>
      <c r="L15" s="50"/>
      <c r="M15" s="51"/>
      <c r="N15" s="52"/>
    </row>
    <row r="16" s="12" customFormat="true" ht="15.75" hidden="false" customHeight="false" outlineLevel="0" collapsed="false">
      <c r="A16" s="269"/>
      <c r="B16" s="269"/>
      <c r="C16" s="270"/>
      <c r="D16" s="271"/>
      <c r="E16" s="380"/>
      <c r="F16" s="270"/>
      <c r="G16" s="272" t="s">
        <v>30</v>
      </c>
      <c r="H16" s="272"/>
      <c r="I16" s="273"/>
      <c r="J16" s="40"/>
      <c r="K16" s="274"/>
      <c r="L16" s="50"/>
      <c r="M16" s="51"/>
      <c r="N16" s="52"/>
    </row>
    <row r="17" s="12" customFormat="true" ht="15" hidden="false" customHeight="true" outlineLevel="0" collapsed="false">
      <c r="A17" s="269"/>
      <c r="B17" s="269"/>
      <c r="C17" s="270"/>
      <c r="D17" s="271" t="s">
        <v>31</v>
      </c>
      <c r="E17" s="380"/>
      <c r="F17" s="275"/>
      <c r="G17" s="272" t="s">
        <v>32</v>
      </c>
      <c r="H17" s="272"/>
      <c r="I17" s="273"/>
      <c r="J17" s="40"/>
      <c r="K17" s="274"/>
      <c r="L17" s="50"/>
      <c r="M17" s="51"/>
      <c r="N17" s="52"/>
    </row>
    <row r="18" s="12" customFormat="true" ht="15" hidden="false" customHeight="true" outlineLevel="0" collapsed="false">
      <c r="A18" s="269"/>
      <c r="B18" s="269"/>
      <c r="C18" s="270"/>
      <c r="D18" s="271" t="s">
        <v>33</v>
      </c>
      <c r="E18" s="380"/>
      <c r="F18" s="275"/>
      <c r="G18" s="272" t="s">
        <v>33</v>
      </c>
      <c r="H18" s="272"/>
      <c r="I18" s="273"/>
      <c r="J18" s="40"/>
      <c r="K18" s="274"/>
      <c r="L18" s="50"/>
      <c r="M18" s="51"/>
      <c r="N18" s="52"/>
    </row>
    <row r="19" s="12" customFormat="true" ht="30" hidden="false" customHeight="true" outlineLevel="0" collapsed="false">
      <c r="A19" s="269"/>
      <c r="B19" s="269"/>
      <c r="C19" s="270"/>
      <c r="D19" s="271"/>
      <c r="E19" s="380"/>
      <c r="F19" s="275"/>
      <c r="G19" s="272" t="s">
        <v>34</v>
      </c>
      <c r="H19" s="272"/>
      <c r="I19" s="273"/>
      <c r="J19" s="40"/>
      <c r="K19" s="274"/>
      <c r="L19" s="50"/>
      <c r="M19" s="51"/>
      <c r="N19" s="52"/>
    </row>
    <row r="20" s="12" customFormat="true" ht="15" hidden="false" customHeight="true" outlineLevel="0" collapsed="false">
      <c r="A20" s="276" t="s">
        <v>38</v>
      </c>
      <c r="B20" s="276"/>
      <c r="C20" s="254" t="s">
        <v>234</v>
      </c>
      <c r="D20" s="271" t="s">
        <v>27</v>
      </c>
      <c r="E20" s="380"/>
      <c r="F20" s="275"/>
      <c r="G20" s="272" t="s">
        <v>29</v>
      </c>
      <c r="H20" s="272"/>
      <c r="I20" s="273"/>
      <c r="J20" s="40"/>
      <c r="K20" s="274"/>
      <c r="L20" s="50"/>
      <c r="M20" s="51"/>
      <c r="N20" s="59"/>
    </row>
    <row r="21" s="12" customFormat="true" ht="15.75" hidden="false" customHeight="false" outlineLevel="0" collapsed="false">
      <c r="A21" s="276"/>
      <c r="B21" s="276"/>
      <c r="C21" s="254"/>
      <c r="D21" s="271"/>
      <c r="E21" s="380"/>
      <c r="F21" s="275"/>
      <c r="G21" s="272" t="s">
        <v>30</v>
      </c>
      <c r="H21" s="272"/>
      <c r="I21" s="273"/>
      <c r="J21" s="40"/>
      <c r="K21" s="274"/>
      <c r="L21" s="50"/>
      <c r="M21" s="51"/>
      <c r="N21" s="59"/>
    </row>
    <row r="22" s="12" customFormat="true" ht="15" hidden="false" customHeight="true" outlineLevel="0" collapsed="false">
      <c r="A22" s="276"/>
      <c r="B22" s="276"/>
      <c r="C22" s="254"/>
      <c r="D22" s="271" t="s">
        <v>31</v>
      </c>
      <c r="E22" s="380"/>
      <c r="F22" s="275"/>
      <c r="G22" s="272" t="s">
        <v>32</v>
      </c>
      <c r="H22" s="272"/>
      <c r="I22" s="273"/>
      <c r="J22" s="40"/>
      <c r="K22" s="274"/>
      <c r="L22" s="50"/>
      <c r="M22" s="51"/>
      <c r="N22" s="59"/>
    </row>
    <row r="23" s="12" customFormat="true" ht="15" hidden="false" customHeight="true" outlineLevel="0" collapsed="false">
      <c r="A23" s="276"/>
      <c r="B23" s="276"/>
      <c r="C23" s="254"/>
      <c r="D23" s="271" t="s">
        <v>33</v>
      </c>
      <c r="E23" s="380"/>
      <c r="F23" s="275"/>
      <c r="G23" s="272" t="s">
        <v>33</v>
      </c>
      <c r="H23" s="272"/>
      <c r="I23" s="273"/>
      <c r="J23" s="40"/>
      <c r="K23" s="274"/>
      <c r="L23" s="50"/>
      <c r="M23" s="51"/>
      <c r="N23" s="59"/>
    </row>
    <row r="24" s="12" customFormat="true" ht="15.75" hidden="false" customHeight="false" outlineLevel="0" collapsed="false">
      <c r="A24" s="276"/>
      <c r="B24" s="276"/>
      <c r="C24" s="254"/>
      <c r="D24" s="271"/>
      <c r="E24" s="380"/>
      <c r="F24" s="275"/>
      <c r="G24" s="272" t="s">
        <v>34</v>
      </c>
      <c r="H24" s="272"/>
      <c r="I24" s="273"/>
      <c r="J24" s="40"/>
      <c r="K24" s="274"/>
      <c r="L24" s="50"/>
      <c r="M24" s="51"/>
      <c r="N24" s="59"/>
    </row>
    <row r="25" s="12" customFormat="true" ht="80.25" hidden="false" customHeight="true" outlineLevel="0" collapsed="false">
      <c r="A25" s="277" t="s">
        <v>43</v>
      </c>
      <c r="B25" s="277"/>
      <c r="C25" s="278" t="s">
        <v>234</v>
      </c>
      <c r="D25" s="254" t="s">
        <v>28</v>
      </c>
      <c r="E25" s="256" t="s">
        <v>28</v>
      </c>
      <c r="F25" s="254" t="s">
        <v>28</v>
      </c>
      <c r="G25" s="254" t="s">
        <v>28</v>
      </c>
      <c r="H25" s="254" t="s">
        <v>28</v>
      </c>
      <c r="I25" s="279" t="s">
        <v>28</v>
      </c>
      <c r="J25" s="29"/>
      <c r="K25" s="259"/>
      <c r="L25" s="31"/>
      <c r="M25" s="32"/>
      <c r="N25" s="63"/>
    </row>
    <row r="26" s="12" customFormat="true" ht="15" hidden="false" customHeight="true" outlineLevel="0" collapsed="false">
      <c r="A26" s="269" t="s">
        <v>44</v>
      </c>
      <c r="B26" s="269"/>
      <c r="C26" s="270" t="s">
        <v>234</v>
      </c>
      <c r="D26" s="271" t="s">
        <v>27</v>
      </c>
      <c r="E26" s="380"/>
      <c r="F26" s="275"/>
      <c r="G26" s="272" t="s">
        <v>29</v>
      </c>
      <c r="H26" s="272"/>
      <c r="I26" s="273"/>
      <c r="J26" s="40" t="n">
        <f aca="false">J27+J28+J29+J30</f>
        <v>0</v>
      </c>
      <c r="K26" s="274" t="n">
        <f aca="false">K27+K28+K29+K30</f>
        <v>0</v>
      </c>
      <c r="L26" s="50" t="n">
        <f aca="false">L27+L28+L29+L30</f>
        <v>0</v>
      </c>
      <c r="M26" s="65" t="n">
        <f aca="false">M27+M28+M29+M30</f>
        <v>0</v>
      </c>
      <c r="N26" s="52"/>
    </row>
    <row r="27" s="12" customFormat="true" ht="15.75" hidden="false" customHeight="false" outlineLevel="0" collapsed="false">
      <c r="A27" s="269"/>
      <c r="B27" s="269"/>
      <c r="C27" s="270"/>
      <c r="D27" s="271"/>
      <c r="E27" s="380"/>
      <c r="F27" s="275"/>
      <c r="G27" s="272" t="s">
        <v>30</v>
      </c>
      <c r="H27" s="272"/>
      <c r="I27" s="273"/>
      <c r="J27" s="40"/>
      <c r="K27" s="274"/>
      <c r="L27" s="50"/>
      <c r="M27" s="51"/>
      <c r="N27" s="52"/>
    </row>
    <row r="28" s="12" customFormat="true" ht="15" hidden="false" customHeight="true" outlineLevel="0" collapsed="false">
      <c r="A28" s="269"/>
      <c r="B28" s="269"/>
      <c r="C28" s="270"/>
      <c r="D28" s="271" t="s">
        <v>31</v>
      </c>
      <c r="E28" s="380"/>
      <c r="F28" s="275"/>
      <c r="G28" s="272" t="s">
        <v>32</v>
      </c>
      <c r="H28" s="272"/>
      <c r="I28" s="273"/>
      <c r="J28" s="40"/>
      <c r="K28" s="274"/>
      <c r="L28" s="50"/>
      <c r="M28" s="51"/>
      <c r="N28" s="52"/>
    </row>
    <row r="29" s="12" customFormat="true" ht="15" hidden="false" customHeight="true" outlineLevel="0" collapsed="false">
      <c r="A29" s="269"/>
      <c r="B29" s="269"/>
      <c r="C29" s="270"/>
      <c r="D29" s="271" t="s">
        <v>33</v>
      </c>
      <c r="E29" s="380"/>
      <c r="F29" s="275"/>
      <c r="G29" s="272" t="s">
        <v>33</v>
      </c>
      <c r="H29" s="272"/>
      <c r="I29" s="273"/>
      <c r="J29" s="40"/>
      <c r="K29" s="274"/>
      <c r="L29" s="50"/>
      <c r="M29" s="51"/>
      <c r="N29" s="52"/>
    </row>
    <row r="30" s="12" customFormat="true" ht="15.75" hidden="false" customHeight="true" outlineLevel="0" collapsed="false">
      <c r="A30" s="269"/>
      <c r="B30" s="269"/>
      <c r="C30" s="270"/>
      <c r="D30" s="271"/>
      <c r="E30" s="380"/>
      <c r="F30" s="275"/>
      <c r="G30" s="272" t="s">
        <v>34</v>
      </c>
      <c r="H30" s="272"/>
      <c r="I30" s="273"/>
      <c r="J30" s="40"/>
      <c r="K30" s="274"/>
      <c r="L30" s="50"/>
      <c r="M30" s="51"/>
      <c r="N30" s="52"/>
    </row>
    <row r="31" s="12" customFormat="true" ht="15" hidden="false" customHeight="true" outlineLevel="0" collapsed="false">
      <c r="A31" s="276" t="s">
        <v>46</v>
      </c>
      <c r="B31" s="276"/>
      <c r="C31" s="254" t="s">
        <v>234</v>
      </c>
      <c r="D31" s="271" t="s">
        <v>27</v>
      </c>
      <c r="E31" s="380"/>
      <c r="F31" s="275"/>
      <c r="G31" s="272" t="s">
        <v>29</v>
      </c>
      <c r="H31" s="272"/>
      <c r="I31" s="273"/>
      <c r="J31" s="40" t="n">
        <f aca="false">J32+J33+J34+J35</f>
        <v>0</v>
      </c>
      <c r="K31" s="274" t="n">
        <f aca="false">K32+K33+K34+K35</f>
        <v>0</v>
      </c>
      <c r="L31" s="50" t="n">
        <f aca="false">L32+L33+L34+L35</f>
        <v>0</v>
      </c>
      <c r="M31" s="65" t="n">
        <f aca="false">M32+M33+M34+M35</f>
        <v>0</v>
      </c>
      <c r="N31" s="59"/>
    </row>
    <row r="32" s="12" customFormat="true" ht="15.75" hidden="false" customHeight="false" outlineLevel="0" collapsed="false">
      <c r="A32" s="276"/>
      <c r="B32" s="276"/>
      <c r="C32" s="254"/>
      <c r="D32" s="271"/>
      <c r="E32" s="380"/>
      <c r="F32" s="275"/>
      <c r="G32" s="272" t="s">
        <v>30</v>
      </c>
      <c r="H32" s="272"/>
      <c r="I32" s="273"/>
      <c r="J32" s="40"/>
      <c r="K32" s="274"/>
      <c r="L32" s="50"/>
      <c r="M32" s="51"/>
      <c r="N32" s="59"/>
    </row>
    <row r="33" s="12" customFormat="true" ht="15" hidden="false" customHeight="true" outlineLevel="0" collapsed="false">
      <c r="A33" s="276"/>
      <c r="B33" s="276"/>
      <c r="C33" s="254"/>
      <c r="D33" s="271" t="s">
        <v>31</v>
      </c>
      <c r="E33" s="380"/>
      <c r="F33" s="275"/>
      <c r="G33" s="272" t="s">
        <v>32</v>
      </c>
      <c r="H33" s="272"/>
      <c r="I33" s="273"/>
      <c r="J33" s="40"/>
      <c r="K33" s="274"/>
      <c r="L33" s="50"/>
      <c r="M33" s="51"/>
      <c r="N33" s="59"/>
    </row>
    <row r="34" s="12" customFormat="true" ht="15" hidden="false" customHeight="true" outlineLevel="0" collapsed="false">
      <c r="A34" s="276"/>
      <c r="B34" s="276"/>
      <c r="C34" s="254"/>
      <c r="D34" s="271" t="s">
        <v>33</v>
      </c>
      <c r="E34" s="380"/>
      <c r="F34" s="275"/>
      <c r="G34" s="272" t="s">
        <v>33</v>
      </c>
      <c r="H34" s="272"/>
      <c r="I34" s="273"/>
      <c r="J34" s="40"/>
      <c r="K34" s="274"/>
      <c r="L34" s="50"/>
      <c r="M34" s="51"/>
      <c r="N34" s="59"/>
    </row>
    <row r="35" s="12" customFormat="true" ht="15.75" hidden="false" customHeight="false" outlineLevel="0" collapsed="false">
      <c r="A35" s="276"/>
      <c r="B35" s="276"/>
      <c r="C35" s="254"/>
      <c r="D35" s="271"/>
      <c r="E35" s="380"/>
      <c r="F35" s="275"/>
      <c r="G35" s="272" t="s">
        <v>34</v>
      </c>
      <c r="H35" s="272"/>
      <c r="I35" s="273"/>
      <c r="J35" s="40"/>
      <c r="K35" s="274"/>
      <c r="L35" s="50"/>
      <c r="M35" s="51"/>
      <c r="N35" s="59"/>
    </row>
    <row r="36" s="12" customFormat="true" ht="78.75" hidden="false" customHeight="false" outlineLevel="0" collapsed="false">
      <c r="A36" s="277" t="s">
        <v>52</v>
      </c>
      <c r="B36" s="277"/>
      <c r="C36" s="280" t="s">
        <v>234</v>
      </c>
      <c r="D36" s="254" t="s">
        <v>28</v>
      </c>
      <c r="E36" s="256" t="s">
        <v>28</v>
      </c>
      <c r="F36" s="254" t="s">
        <v>28</v>
      </c>
      <c r="G36" s="281" t="s">
        <v>28</v>
      </c>
      <c r="H36" s="254" t="s">
        <v>28</v>
      </c>
      <c r="I36" s="279" t="s">
        <v>28</v>
      </c>
      <c r="J36" s="29"/>
      <c r="K36" s="259"/>
      <c r="L36" s="31"/>
      <c r="M36" s="32"/>
      <c r="N36" s="63"/>
    </row>
    <row r="37" s="12" customFormat="true" ht="105.75" hidden="false" customHeight="true" outlineLevel="0" collapsed="false">
      <c r="A37" s="277" t="s">
        <v>235</v>
      </c>
      <c r="B37" s="277"/>
      <c r="C37" s="254" t="s">
        <v>236</v>
      </c>
      <c r="D37" s="254" t="s">
        <v>28</v>
      </c>
      <c r="E37" s="256" t="s">
        <v>28</v>
      </c>
      <c r="F37" s="254" t="s">
        <v>28</v>
      </c>
      <c r="G37" s="281" t="s">
        <v>28</v>
      </c>
      <c r="H37" s="254" t="s">
        <v>28</v>
      </c>
      <c r="I37" s="279" t="s">
        <v>28</v>
      </c>
      <c r="J37" s="29"/>
      <c r="K37" s="259"/>
      <c r="L37" s="31"/>
      <c r="M37" s="32"/>
      <c r="N37" s="63"/>
      <c r="O37" s="94"/>
      <c r="P37" s="37"/>
    </row>
    <row r="38" s="12" customFormat="true" ht="18.75" hidden="false" customHeight="true" outlineLevel="0" collapsed="false">
      <c r="A38" s="269" t="s">
        <v>55</v>
      </c>
      <c r="B38" s="269"/>
      <c r="C38" s="270" t="s">
        <v>233</v>
      </c>
      <c r="D38" s="271" t="s">
        <v>27</v>
      </c>
      <c r="E38" s="380"/>
      <c r="F38" s="275"/>
      <c r="G38" s="272" t="s">
        <v>29</v>
      </c>
      <c r="H38" s="272"/>
      <c r="I38" s="273"/>
      <c r="J38" s="40" t="n">
        <f aca="false">J39+J40+J41+J42</f>
        <v>43352.6</v>
      </c>
      <c r="K38" s="274" t="n">
        <f aca="false">K39+K40+K41+K42</f>
        <v>375052.2</v>
      </c>
      <c r="L38" s="50" t="n">
        <f aca="false">L39+L40+L41+L42</f>
        <v>0</v>
      </c>
      <c r="M38" s="65" t="n">
        <f aca="false">M39+M40+M41+M42</f>
        <v>0</v>
      </c>
      <c r="N38" s="52"/>
      <c r="P38" s="37"/>
    </row>
    <row r="39" s="12" customFormat="true" ht="18.75" hidden="false" customHeight="true" outlineLevel="0" collapsed="false">
      <c r="A39" s="269"/>
      <c r="B39" s="269"/>
      <c r="C39" s="270"/>
      <c r="D39" s="271"/>
      <c r="E39" s="380"/>
      <c r="F39" s="275"/>
      <c r="G39" s="272" t="s">
        <v>30</v>
      </c>
      <c r="H39" s="272"/>
      <c r="I39" s="273"/>
      <c r="J39" s="40"/>
      <c r="K39" s="274"/>
      <c r="L39" s="50"/>
      <c r="M39" s="51"/>
      <c r="N39" s="52"/>
      <c r="P39" s="37"/>
    </row>
    <row r="40" s="12" customFormat="true" ht="18.75" hidden="false" customHeight="true" outlineLevel="0" collapsed="false">
      <c r="A40" s="269"/>
      <c r="B40" s="269"/>
      <c r="C40" s="270"/>
      <c r="D40" s="271" t="s">
        <v>31</v>
      </c>
      <c r="E40" s="381"/>
      <c r="F40" s="275"/>
      <c r="G40" s="272" t="s">
        <v>32</v>
      </c>
      <c r="H40" s="272"/>
      <c r="I40" s="273"/>
      <c r="J40" s="40"/>
      <c r="K40" s="274" t="n">
        <f aca="false">K45+K69</f>
        <v>14472.6</v>
      </c>
      <c r="L40" s="50"/>
      <c r="M40" s="51"/>
      <c r="N40" s="52"/>
    </row>
    <row r="41" s="12" customFormat="true" ht="18.75" hidden="false" customHeight="true" outlineLevel="0" collapsed="false">
      <c r="A41" s="269"/>
      <c r="B41" s="269"/>
      <c r="C41" s="270"/>
      <c r="D41" s="271" t="s">
        <v>33</v>
      </c>
      <c r="E41" s="381"/>
      <c r="F41" s="275"/>
      <c r="G41" s="272" t="s">
        <v>33</v>
      </c>
      <c r="H41" s="272"/>
      <c r="I41" s="273"/>
      <c r="J41" s="40" t="n">
        <f aca="false">J46+J52+J58+J64+J70</f>
        <v>43352.6</v>
      </c>
      <c r="K41" s="274" t="n">
        <f aca="false">K46+K52+K58+K70</f>
        <v>360579.6</v>
      </c>
      <c r="L41" s="50"/>
      <c r="M41" s="51"/>
      <c r="N41" s="52"/>
    </row>
    <row r="42" s="12" customFormat="true" ht="15.75" hidden="false" customHeight="true" outlineLevel="0" collapsed="false">
      <c r="A42" s="269"/>
      <c r="B42" s="269"/>
      <c r="C42" s="270"/>
      <c r="D42" s="271"/>
      <c r="E42" s="381"/>
      <c r="F42" s="275"/>
      <c r="G42" s="272" t="s">
        <v>34</v>
      </c>
      <c r="H42" s="272"/>
      <c r="I42" s="273"/>
      <c r="J42" s="40"/>
      <c r="K42" s="274"/>
      <c r="L42" s="50"/>
      <c r="M42" s="51"/>
      <c r="N42" s="52"/>
    </row>
    <row r="43" s="12" customFormat="true" ht="15" hidden="false" customHeight="true" outlineLevel="0" collapsed="false">
      <c r="A43" s="276" t="s">
        <v>57</v>
      </c>
      <c r="B43" s="276"/>
      <c r="C43" s="254" t="s">
        <v>234</v>
      </c>
      <c r="D43" s="271" t="s">
        <v>27</v>
      </c>
      <c r="E43" s="382"/>
      <c r="F43" s="275"/>
      <c r="G43" s="272" t="s">
        <v>29</v>
      </c>
      <c r="H43" s="272"/>
      <c r="I43" s="273"/>
      <c r="J43" s="40" t="n">
        <f aca="false">J45+J46+J47+J48</f>
        <v>41683</v>
      </c>
      <c r="K43" s="274" t="n">
        <f aca="false">K45+K46+K47+K48</f>
        <v>356363.9</v>
      </c>
      <c r="L43" s="50" t="n">
        <f aca="false">L45+L46+L47+L48</f>
        <v>0</v>
      </c>
      <c r="M43" s="65" t="n">
        <f aca="false">M45+M46+M47+M48</f>
        <v>0</v>
      </c>
      <c r="N43" s="59"/>
    </row>
    <row r="44" s="12" customFormat="true" ht="15.75" hidden="false" customHeight="false" outlineLevel="0" collapsed="false">
      <c r="A44" s="276"/>
      <c r="B44" s="276"/>
      <c r="C44" s="254"/>
      <c r="D44" s="271"/>
      <c r="E44" s="382"/>
      <c r="F44" s="275"/>
      <c r="G44" s="272" t="s">
        <v>30</v>
      </c>
      <c r="H44" s="272"/>
      <c r="I44" s="273"/>
      <c r="J44" s="40"/>
      <c r="K44" s="274" t="n">
        <v>0</v>
      </c>
      <c r="L44" s="50"/>
      <c r="M44" s="51"/>
      <c r="N44" s="59"/>
    </row>
    <row r="45" s="12" customFormat="true" ht="15" hidden="false" customHeight="true" outlineLevel="0" collapsed="false">
      <c r="A45" s="276"/>
      <c r="B45" s="276"/>
      <c r="C45" s="254"/>
      <c r="D45" s="271" t="s">
        <v>31</v>
      </c>
      <c r="E45" s="380"/>
      <c r="F45" s="275"/>
      <c r="G45" s="272" t="s">
        <v>32</v>
      </c>
      <c r="H45" s="272"/>
      <c r="I45" s="273"/>
      <c r="J45" s="40"/>
      <c r="K45" s="274" t="n">
        <v>13913.7</v>
      </c>
      <c r="L45" s="50"/>
      <c r="M45" s="51"/>
      <c r="N45" s="59"/>
    </row>
    <row r="46" s="12" customFormat="true" ht="15" hidden="false" customHeight="true" outlineLevel="0" collapsed="false">
      <c r="A46" s="276"/>
      <c r="B46" s="276"/>
      <c r="C46" s="254"/>
      <c r="D46" s="271" t="s">
        <v>33</v>
      </c>
      <c r="E46" s="380"/>
      <c r="F46" s="275"/>
      <c r="G46" s="272" t="s">
        <v>33</v>
      </c>
      <c r="H46" s="272"/>
      <c r="I46" s="273"/>
      <c r="J46" s="40" t="n">
        <v>41683</v>
      </c>
      <c r="K46" s="274" t="n">
        <f aca="false">140.5+15300+55000+259646.2+12363.5</f>
        <v>342450.2</v>
      </c>
      <c r="L46" s="50"/>
      <c r="M46" s="51"/>
      <c r="N46" s="59"/>
    </row>
    <row r="47" s="12" customFormat="true" ht="15.75" hidden="false" customHeight="false" outlineLevel="0" collapsed="false">
      <c r="A47" s="276"/>
      <c r="B47" s="276"/>
      <c r="C47" s="254"/>
      <c r="D47" s="271"/>
      <c r="E47" s="380"/>
      <c r="F47" s="275"/>
      <c r="G47" s="272" t="s">
        <v>34</v>
      </c>
      <c r="H47" s="272"/>
      <c r="I47" s="273"/>
      <c r="J47" s="40"/>
      <c r="K47" s="274"/>
      <c r="L47" s="50"/>
      <c r="M47" s="51"/>
      <c r="N47" s="59"/>
    </row>
    <row r="48" s="12" customFormat="true" ht="58.5" hidden="false" customHeight="true" outlineLevel="0" collapsed="false">
      <c r="A48" s="286" t="s">
        <v>64</v>
      </c>
      <c r="B48" s="286"/>
      <c r="C48" s="287" t="s">
        <v>234</v>
      </c>
      <c r="D48" s="281" t="s">
        <v>28</v>
      </c>
      <c r="E48" s="292"/>
      <c r="F48" s="281" t="s">
        <v>28</v>
      </c>
      <c r="G48" s="254" t="s">
        <v>28</v>
      </c>
      <c r="H48" s="254" t="s">
        <v>28</v>
      </c>
      <c r="I48" s="279" t="s">
        <v>28</v>
      </c>
      <c r="J48" s="29"/>
      <c r="K48" s="259"/>
      <c r="L48" s="31"/>
      <c r="M48" s="32"/>
      <c r="N48" s="63"/>
    </row>
    <row r="49" s="12" customFormat="true" ht="15" hidden="false" customHeight="true" outlineLevel="0" collapsed="false">
      <c r="A49" s="288" t="s">
        <v>62</v>
      </c>
      <c r="B49" s="288"/>
      <c r="C49" s="287" t="s">
        <v>234</v>
      </c>
      <c r="D49" s="271" t="s">
        <v>27</v>
      </c>
      <c r="E49" s="380"/>
      <c r="F49" s="275"/>
      <c r="G49" s="272" t="s">
        <v>29</v>
      </c>
      <c r="H49" s="272"/>
      <c r="I49" s="273"/>
      <c r="J49" s="40" t="n">
        <f aca="false">J50+J51+J52+J53</f>
        <v>1669.6</v>
      </c>
      <c r="K49" s="274" t="n">
        <f aca="false">K50+K51+K52+K53</f>
        <v>12000</v>
      </c>
      <c r="L49" s="50" t="n">
        <f aca="false">L50+L51+L52+L53</f>
        <v>0</v>
      </c>
      <c r="M49" s="65" t="n">
        <f aca="false">M50+M51+M52+M53</f>
        <v>0</v>
      </c>
      <c r="N49" s="59"/>
    </row>
    <row r="50" s="12" customFormat="true" ht="15.75" hidden="false" customHeight="false" outlineLevel="0" collapsed="false">
      <c r="A50" s="288"/>
      <c r="B50" s="288"/>
      <c r="C50" s="287"/>
      <c r="D50" s="271"/>
      <c r="E50" s="380"/>
      <c r="F50" s="275"/>
      <c r="G50" s="272" t="s">
        <v>30</v>
      </c>
      <c r="H50" s="272"/>
      <c r="I50" s="273"/>
      <c r="J50" s="40"/>
      <c r="K50" s="274"/>
      <c r="L50" s="50"/>
      <c r="M50" s="51"/>
      <c r="N50" s="59"/>
    </row>
    <row r="51" s="12" customFormat="true" ht="15" hidden="false" customHeight="true" outlineLevel="0" collapsed="false">
      <c r="A51" s="288"/>
      <c r="B51" s="288"/>
      <c r="C51" s="287"/>
      <c r="D51" s="271" t="s">
        <v>31</v>
      </c>
      <c r="E51" s="380"/>
      <c r="F51" s="275"/>
      <c r="G51" s="272" t="s">
        <v>32</v>
      </c>
      <c r="H51" s="272"/>
      <c r="I51" s="273"/>
      <c r="J51" s="40"/>
      <c r="K51" s="274"/>
      <c r="L51" s="50" t="n">
        <v>0</v>
      </c>
      <c r="M51" s="51"/>
      <c r="N51" s="59"/>
    </row>
    <row r="52" s="12" customFormat="true" ht="15" hidden="false" customHeight="true" outlineLevel="0" collapsed="false">
      <c r="A52" s="288"/>
      <c r="B52" s="288"/>
      <c r="C52" s="287"/>
      <c r="D52" s="271" t="s">
        <v>33</v>
      </c>
      <c r="E52" s="380"/>
      <c r="F52" s="275"/>
      <c r="G52" s="272" t="s">
        <v>33</v>
      </c>
      <c r="H52" s="272"/>
      <c r="I52" s="273"/>
      <c r="J52" s="40" t="n">
        <v>1669.6</v>
      </c>
      <c r="K52" s="274" t="n">
        <v>12000</v>
      </c>
      <c r="L52" s="50" t="n">
        <v>0</v>
      </c>
      <c r="M52" s="51"/>
      <c r="N52" s="59"/>
    </row>
    <row r="53" s="12" customFormat="true" ht="15.75" hidden="false" customHeight="false" outlineLevel="0" collapsed="false">
      <c r="A53" s="288"/>
      <c r="B53" s="288"/>
      <c r="C53" s="287"/>
      <c r="D53" s="271"/>
      <c r="E53" s="380"/>
      <c r="F53" s="275"/>
      <c r="G53" s="272" t="s">
        <v>34</v>
      </c>
      <c r="H53" s="272"/>
      <c r="I53" s="273"/>
      <c r="J53" s="40"/>
      <c r="K53" s="274"/>
      <c r="L53" s="50"/>
      <c r="M53" s="51"/>
      <c r="N53" s="59"/>
    </row>
    <row r="54" s="12" customFormat="true" ht="94.5" hidden="false" customHeight="true" outlineLevel="0" collapsed="false">
      <c r="A54" s="286" t="s">
        <v>237</v>
      </c>
      <c r="B54" s="286"/>
      <c r="C54" s="287" t="s">
        <v>234</v>
      </c>
      <c r="D54" s="281" t="s">
        <v>28</v>
      </c>
      <c r="E54" s="292" t="s">
        <v>28</v>
      </c>
      <c r="F54" s="281" t="s">
        <v>28</v>
      </c>
      <c r="G54" s="254" t="s">
        <v>28</v>
      </c>
      <c r="H54" s="254" t="s">
        <v>28</v>
      </c>
      <c r="I54" s="279" t="s">
        <v>28</v>
      </c>
      <c r="J54" s="29"/>
      <c r="K54" s="259"/>
      <c r="L54" s="31"/>
      <c r="M54" s="32"/>
      <c r="N54" s="63"/>
    </row>
    <row r="55" s="12" customFormat="true" ht="15" hidden="false" customHeight="true" outlineLevel="0" collapsed="false">
      <c r="A55" s="288" t="s">
        <v>66</v>
      </c>
      <c r="B55" s="288"/>
      <c r="C55" s="287" t="s">
        <v>236</v>
      </c>
      <c r="D55" s="271" t="s">
        <v>27</v>
      </c>
      <c r="E55" s="380"/>
      <c r="F55" s="275"/>
      <c r="G55" s="272" t="s">
        <v>29</v>
      </c>
      <c r="H55" s="272"/>
      <c r="I55" s="273"/>
      <c r="J55" s="40" t="n">
        <f aca="false">J56+J57+J58+J59</f>
        <v>0</v>
      </c>
      <c r="K55" s="274" t="n">
        <f aca="false">K56+K57+K58+K59</f>
        <v>4000</v>
      </c>
      <c r="L55" s="50" t="n">
        <f aca="false">L56+L57+L58+L59</f>
        <v>0</v>
      </c>
      <c r="M55" s="65" t="n">
        <f aca="false">M56+M57+M58+M59</f>
        <v>0</v>
      </c>
      <c r="N55" s="59"/>
    </row>
    <row r="56" s="12" customFormat="true" ht="15.75" hidden="false" customHeight="false" outlineLevel="0" collapsed="false">
      <c r="A56" s="288"/>
      <c r="B56" s="288"/>
      <c r="C56" s="287"/>
      <c r="D56" s="271"/>
      <c r="E56" s="380"/>
      <c r="F56" s="275"/>
      <c r="G56" s="272" t="s">
        <v>30</v>
      </c>
      <c r="H56" s="272"/>
      <c r="I56" s="273"/>
      <c r="J56" s="40"/>
      <c r="K56" s="274"/>
      <c r="L56" s="50"/>
      <c r="M56" s="51"/>
      <c r="N56" s="59"/>
    </row>
    <row r="57" s="12" customFormat="true" ht="15" hidden="false" customHeight="true" outlineLevel="0" collapsed="false">
      <c r="A57" s="288"/>
      <c r="B57" s="288"/>
      <c r="C57" s="287"/>
      <c r="D57" s="271" t="s">
        <v>31</v>
      </c>
      <c r="E57" s="380"/>
      <c r="F57" s="275"/>
      <c r="G57" s="272" t="s">
        <v>32</v>
      </c>
      <c r="H57" s="272"/>
      <c r="I57" s="273"/>
      <c r="J57" s="40"/>
      <c r="K57" s="274"/>
      <c r="L57" s="50" t="n">
        <v>0</v>
      </c>
      <c r="M57" s="51"/>
      <c r="N57" s="59"/>
    </row>
    <row r="58" s="12" customFormat="true" ht="15" hidden="false" customHeight="true" outlineLevel="0" collapsed="false">
      <c r="A58" s="288"/>
      <c r="B58" s="288"/>
      <c r="C58" s="287"/>
      <c r="D58" s="271" t="s">
        <v>33</v>
      </c>
      <c r="E58" s="380"/>
      <c r="F58" s="275"/>
      <c r="G58" s="272" t="s">
        <v>33</v>
      </c>
      <c r="H58" s="272"/>
      <c r="I58" s="273"/>
      <c r="J58" s="40" t="n">
        <v>0</v>
      </c>
      <c r="K58" s="274" t="n">
        <v>4000</v>
      </c>
      <c r="L58" s="50"/>
      <c r="M58" s="51"/>
      <c r="N58" s="59"/>
    </row>
    <row r="59" s="12" customFormat="true" ht="15.75" hidden="false" customHeight="false" outlineLevel="0" collapsed="false">
      <c r="A59" s="288"/>
      <c r="B59" s="288"/>
      <c r="C59" s="287"/>
      <c r="D59" s="271"/>
      <c r="E59" s="380"/>
      <c r="F59" s="275"/>
      <c r="G59" s="272" t="s">
        <v>34</v>
      </c>
      <c r="H59" s="272"/>
      <c r="I59" s="273"/>
      <c r="J59" s="40"/>
      <c r="K59" s="274"/>
      <c r="L59" s="50"/>
      <c r="M59" s="51"/>
      <c r="N59" s="59"/>
    </row>
    <row r="60" s="12" customFormat="true" ht="60.75" hidden="false" customHeight="true" outlineLevel="0" collapsed="false">
      <c r="A60" s="286" t="s">
        <v>238</v>
      </c>
      <c r="B60" s="286"/>
      <c r="C60" s="287" t="s">
        <v>236</v>
      </c>
      <c r="D60" s="281" t="s">
        <v>28</v>
      </c>
      <c r="E60" s="292"/>
      <c r="F60" s="281" t="s">
        <v>28</v>
      </c>
      <c r="G60" s="254" t="s">
        <v>28</v>
      </c>
      <c r="H60" s="254" t="s">
        <v>28</v>
      </c>
      <c r="I60" s="279" t="s">
        <v>28</v>
      </c>
      <c r="J60" s="29"/>
      <c r="K60" s="259"/>
      <c r="L60" s="31"/>
      <c r="M60" s="32"/>
      <c r="N60" s="63"/>
    </row>
    <row r="61" s="12" customFormat="true" ht="35.25" hidden="false" customHeight="true" outlineLevel="0" collapsed="false">
      <c r="A61" s="289" t="s">
        <v>71</v>
      </c>
      <c r="B61" s="289"/>
      <c r="C61" s="290" t="s">
        <v>72</v>
      </c>
      <c r="D61" s="271" t="s">
        <v>27</v>
      </c>
      <c r="E61" s="380"/>
      <c r="F61" s="275"/>
      <c r="G61" s="272" t="s">
        <v>29</v>
      </c>
      <c r="H61" s="272"/>
      <c r="I61" s="273"/>
      <c r="J61" s="40"/>
      <c r="K61" s="274"/>
      <c r="L61" s="50"/>
      <c r="M61" s="51"/>
      <c r="N61" s="59"/>
    </row>
    <row r="62" s="12" customFormat="true" ht="37.5" hidden="false" customHeight="true" outlineLevel="0" collapsed="false">
      <c r="A62" s="289"/>
      <c r="B62" s="289"/>
      <c r="C62" s="290"/>
      <c r="D62" s="271"/>
      <c r="E62" s="380"/>
      <c r="F62" s="275"/>
      <c r="G62" s="272" t="s">
        <v>30</v>
      </c>
      <c r="H62" s="272"/>
      <c r="I62" s="273"/>
      <c r="J62" s="40"/>
      <c r="K62" s="274"/>
      <c r="L62" s="50"/>
      <c r="M62" s="51"/>
      <c r="N62" s="59"/>
    </row>
    <row r="63" s="12" customFormat="true" ht="36" hidden="false" customHeight="true" outlineLevel="0" collapsed="false">
      <c r="A63" s="289"/>
      <c r="B63" s="289"/>
      <c r="C63" s="290"/>
      <c r="D63" s="271" t="s">
        <v>31</v>
      </c>
      <c r="E63" s="380"/>
      <c r="F63" s="275"/>
      <c r="G63" s="272" t="s">
        <v>32</v>
      </c>
      <c r="H63" s="272"/>
      <c r="I63" s="273"/>
      <c r="J63" s="40"/>
      <c r="K63" s="274"/>
      <c r="L63" s="50"/>
      <c r="M63" s="51"/>
      <c r="N63" s="59"/>
    </row>
    <row r="64" s="12" customFormat="true" ht="35.25" hidden="false" customHeight="true" outlineLevel="0" collapsed="false">
      <c r="A64" s="289"/>
      <c r="B64" s="289"/>
      <c r="C64" s="290"/>
      <c r="D64" s="271" t="s">
        <v>33</v>
      </c>
      <c r="E64" s="380"/>
      <c r="F64" s="275"/>
      <c r="G64" s="272" t="s">
        <v>33</v>
      </c>
      <c r="H64" s="272"/>
      <c r="I64" s="273"/>
      <c r="J64" s="40" t="n">
        <v>0</v>
      </c>
      <c r="K64" s="274"/>
      <c r="L64" s="50" t="n">
        <v>0</v>
      </c>
      <c r="M64" s="51"/>
      <c r="N64" s="59"/>
    </row>
    <row r="65" s="12" customFormat="true" ht="147" hidden="false" customHeight="true" outlineLevel="0" collapsed="false">
      <c r="A65" s="289"/>
      <c r="B65" s="289"/>
      <c r="C65" s="290"/>
      <c r="D65" s="271"/>
      <c r="E65" s="380"/>
      <c r="F65" s="275"/>
      <c r="G65" s="272" t="s">
        <v>34</v>
      </c>
      <c r="H65" s="272"/>
      <c r="I65" s="273"/>
      <c r="J65" s="40"/>
      <c r="K65" s="274"/>
      <c r="L65" s="50"/>
      <c r="M65" s="51"/>
      <c r="N65" s="59"/>
    </row>
    <row r="66" s="12" customFormat="true" ht="59.25" hidden="false" customHeight="true" outlineLevel="0" collapsed="false">
      <c r="A66" s="291" t="s">
        <v>73</v>
      </c>
      <c r="B66" s="291"/>
      <c r="C66" s="290" t="s">
        <v>72</v>
      </c>
      <c r="D66" s="290" t="s">
        <v>28</v>
      </c>
      <c r="E66" s="290" t="s">
        <v>28</v>
      </c>
      <c r="F66" s="292" t="s">
        <v>28</v>
      </c>
      <c r="G66" s="292" t="s">
        <v>28</v>
      </c>
      <c r="H66" s="293" t="s">
        <v>28</v>
      </c>
      <c r="I66" s="294" t="s">
        <v>28</v>
      </c>
      <c r="J66" s="29"/>
      <c r="K66" s="259"/>
      <c r="L66" s="31"/>
      <c r="M66" s="32"/>
      <c r="N66" s="63"/>
    </row>
    <row r="67" s="12" customFormat="true" ht="15" hidden="false" customHeight="true" outlineLevel="0" collapsed="false">
      <c r="A67" s="288" t="s">
        <v>75</v>
      </c>
      <c r="B67" s="288"/>
      <c r="C67" s="287" t="s">
        <v>236</v>
      </c>
      <c r="D67" s="271" t="s">
        <v>27</v>
      </c>
      <c r="E67" s="380"/>
      <c r="F67" s="275"/>
      <c r="G67" s="272" t="s">
        <v>29</v>
      </c>
      <c r="H67" s="272"/>
      <c r="I67" s="273"/>
      <c r="J67" s="40" t="n">
        <f aca="false">J68+J69+J70+J71</f>
        <v>0</v>
      </c>
      <c r="K67" s="274" t="n">
        <f aca="false">K68+K69+K70+K71</f>
        <v>2688.3</v>
      </c>
      <c r="L67" s="50" t="n">
        <f aca="false">L68+L69+L70+L71</f>
        <v>0</v>
      </c>
      <c r="M67" s="65" t="n">
        <f aca="false">M68+M69+M70+M71</f>
        <v>0</v>
      </c>
      <c r="N67" s="59"/>
    </row>
    <row r="68" s="12" customFormat="true" ht="15.75" hidden="false" customHeight="false" outlineLevel="0" collapsed="false">
      <c r="A68" s="288"/>
      <c r="B68" s="288"/>
      <c r="C68" s="287"/>
      <c r="D68" s="271"/>
      <c r="E68" s="380"/>
      <c r="F68" s="275"/>
      <c r="G68" s="272" t="s">
        <v>30</v>
      </c>
      <c r="H68" s="272"/>
      <c r="I68" s="273"/>
      <c r="J68" s="40"/>
      <c r="K68" s="274" t="n">
        <v>0</v>
      </c>
      <c r="L68" s="50"/>
      <c r="M68" s="51"/>
      <c r="N68" s="59"/>
    </row>
    <row r="69" s="12" customFormat="true" ht="15" hidden="false" customHeight="true" outlineLevel="0" collapsed="false">
      <c r="A69" s="288"/>
      <c r="B69" s="288"/>
      <c r="C69" s="287"/>
      <c r="D69" s="271" t="s">
        <v>31</v>
      </c>
      <c r="E69" s="380"/>
      <c r="F69" s="275"/>
      <c r="G69" s="272" t="s">
        <v>32</v>
      </c>
      <c r="H69" s="272"/>
      <c r="I69" s="273"/>
      <c r="J69" s="40"/>
      <c r="K69" s="274" t="n">
        <v>558.9</v>
      </c>
      <c r="L69" s="50" t="n">
        <v>0</v>
      </c>
      <c r="M69" s="51"/>
      <c r="N69" s="59"/>
    </row>
    <row r="70" s="12" customFormat="true" ht="15" hidden="false" customHeight="true" outlineLevel="0" collapsed="false">
      <c r="A70" s="288"/>
      <c r="B70" s="288"/>
      <c r="C70" s="287"/>
      <c r="D70" s="271" t="s">
        <v>33</v>
      </c>
      <c r="E70" s="380"/>
      <c r="F70" s="275"/>
      <c r="G70" s="272" t="s">
        <v>33</v>
      </c>
      <c r="H70" s="272"/>
      <c r="I70" s="273"/>
      <c r="J70" s="40" t="n">
        <v>0</v>
      </c>
      <c r="K70" s="274" t="n">
        <f aca="false">600+1500+29.4</f>
        <v>2129.4</v>
      </c>
      <c r="L70" s="50"/>
      <c r="M70" s="51"/>
      <c r="N70" s="59"/>
    </row>
    <row r="71" s="12" customFormat="true" ht="15.75" hidden="false" customHeight="false" outlineLevel="0" collapsed="false">
      <c r="A71" s="288"/>
      <c r="B71" s="288"/>
      <c r="C71" s="287"/>
      <c r="D71" s="271"/>
      <c r="E71" s="380"/>
      <c r="F71" s="275"/>
      <c r="G71" s="272" t="s">
        <v>34</v>
      </c>
      <c r="H71" s="272"/>
      <c r="I71" s="273"/>
      <c r="J71" s="40"/>
      <c r="K71" s="274"/>
      <c r="L71" s="50"/>
      <c r="M71" s="51"/>
      <c r="N71" s="59"/>
    </row>
    <row r="72" s="12" customFormat="true" ht="94.5" hidden="false" customHeight="true" outlineLevel="0" collapsed="false">
      <c r="A72" s="286" t="s">
        <v>239</v>
      </c>
      <c r="B72" s="286"/>
      <c r="C72" s="287" t="s">
        <v>236</v>
      </c>
      <c r="D72" s="281" t="s">
        <v>28</v>
      </c>
      <c r="E72" s="292" t="s">
        <v>28</v>
      </c>
      <c r="F72" s="281" t="s">
        <v>28</v>
      </c>
      <c r="G72" s="254" t="s">
        <v>28</v>
      </c>
      <c r="H72" s="254" t="s">
        <v>28</v>
      </c>
      <c r="I72" s="279" t="s">
        <v>28</v>
      </c>
      <c r="J72" s="29"/>
      <c r="K72" s="259"/>
      <c r="L72" s="31"/>
      <c r="M72" s="32"/>
      <c r="N72" s="63"/>
      <c r="O72" s="94"/>
      <c r="P72" s="37"/>
    </row>
    <row r="73" s="12" customFormat="true" ht="18.75" hidden="false" customHeight="true" outlineLevel="0" collapsed="false">
      <c r="A73" s="269" t="s">
        <v>240</v>
      </c>
      <c r="B73" s="269"/>
      <c r="C73" s="270" t="s">
        <v>216</v>
      </c>
      <c r="D73" s="271" t="s">
        <v>27</v>
      </c>
      <c r="E73" s="383"/>
      <c r="F73" s="275"/>
      <c r="G73" s="272" t="s">
        <v>29</v>
      </c>
      <c r="H73" s="272"/>
      <c r="I73" s="273"/>
      <c r="J73" s="40" t="n">
        <f aca="false">J74+J75+J76+J77</f>
        <v>51251.8</v>
      </c>
      <c r="K73" s="274" t="n">
        <f aca="false">K74+K75+K76+K77</f>
        <v>362937.6</v>
      </c>
      <c r="L73" s="50" t="n">
        <f aca="false">L74+L75+L76+L77</f>
        <v>0</v>
      </c>
      <c r="M73" s="65" t="n">
        <f aca="false">M74+M75+M76+M77</f>
        <v>0</v>
      </c>
      <c r="N73" s="52"/>
      <c r="P73" s="37"/>
    </row>
    <row r="74" s="12" customFormat="true" ht="18.75" hidden="false" customHeight="true" outlineLevel="0" collapsed="false">
      <c r="A74" s="269"/>
      <c r="B74" s="269"/>
      <c r="C74" s="270"/>
      <c r="D74" s="271"/>
      <c r="E74" s="383"/>
      <c r="F74" s="275"/>
      <c r="G74" s="272" t="s">
        <v>30</v>
      </c>
      <c r="H74" s="272"/>
      <c r="I74" s="273"/>
      <c r="J74" s="40" t="n">
        <f aca="false">J79+J85</f>
        <v>0</v>
      </c>
      <c r="K74" s="274" t="n">
        <f aca="false">K79</f>
        <v>0</v>
      </c>
      <c r="L74" s="50" t="n">
        <f aca="false">L79+L85</f>
        <v>0</v>
      </c>
      <c r="M74" s="51"/>
      <c r="N74" s="52"/>
      <c r="P74" s="37"/>
    </row>
    <row r="75" s="12" customFormat="true" ht="18.75" hidden="false" customHeight="true" outlineLevel="0" collapsed="false">
      <c r="A75" s="269"/>
      <c r="B75" s="269"/>
      <c r="C75" s="270"/>
      <c r="D75" s="271" t="s">
        <v>31</v>
      </c>
      <c r="E75" s="381"/>
      <c r="F75" s="275"/>
      <c r="G75" s="272" t="s">
        <v>32</v>
      </c>
      <c r="H75" s="272"/>
      <c r="I75" s="273"/>
      <c r="J75" s="40" t="n">
        <f aca="false">J80+J86</f>
        <v>50491.8</v>
      </c>
      <c r="K75" s="274" t="n">
        <f aca="false">K80</f>
        <v>339508.2</v>
      </c>
      <c r="L75" s="50"/>
      <c r="M75" s="51"/>
      <c r="N75" s="52"/>
    </row>
    <row r="76" s="12" customFormat="true" ht="18.75" hidden="false" customHeight="true" outlineLevel="0" collapsed="false">
      <c r="A76" s="269"/>
      <c r="B76" s="269"/>
      <c r="C76" s="270"/>
      <c r="D76" s="271" t="s">
        <v>33</v>
      </c>
      <c r="E76" s="380"/>
      <c r="F76" s="275"/>
      <c r="G76" s="272" t="s">
        <v>33</v>
      </c>
      <c r="H76" s="272"/>
      <c r="I76" s="273"/>
      <c r="J76" s="40" t="n">
        <f aca="false">J81+J87</f>
        <v>760</v>
      </c>
      <c r="K76" s="274" t="n">
        <f aca="false">K81+K87</f>
        <v>23429.4</v>
      </c>
      <c r="L76" s="50" t="n">
        <f aca="false">L81+L87</f>
        <v>0</v>
      </c>
      <c r="M76" s="51"/>
      <c r="N76" s="52"/>
    </row>
    <row r="77" s="12" customFormat="true" ht="15.75" hidden="false" customHeight="true" outlineLevel="0" collapsed="false">
      <c r="A77" s="269"/>
      <c r="B77" s="269"/>
      <c r="C77" s="270"/>
      <c r="D77" s="271"/>
      <c r="E77" s="380"/>
      <c r="F77" s="275"/>
      <c r="G77" s="272" t="s">
        <v>34</v>
      </c>
      <c r="H77" s="272"/>
      <c r="I77" s="273"/>
      <c r="J77" s="40" t="n">
        <f aca="false">J82+J88</f>
        <v>0</v>
      </c>
      <c r="K77" s="274"/>
      <c r="L77" s="50" t="n">
        <f aca="false">L82+L88</f>
        <v>0</v>
      </c>
      <c r="M77" s="51"/>
      <c r="N77" s="52"/>
    </row>
    <row r="78" s="12" customFormat="true" ht="15" hidden="false" customHeight="true" outlineLevel="0" collapsed="false">
      <c r="A78" s="288" t="s">
        <v>241</v>
      </c>
      <c r="B78" s="288"/>
      <c r="C78" s="287" t="s">
        <v>242</v>
      </c>
      <c r="D78" s="271" t="s">
        <v>27</v>
      </c>
      <c r="E78" s="382"/>
      <c r="F78" s="275"/>
      <c r="G78" s="272" t="s">
        <v>29</v>
      </c>
      <c r="H78" s="272"/>
      <c r="I78" s="273"/>
      <c r="J78" s="40" t="n">
        <f aca="false">J79+J80+J81+J82</f>
        <v>51251.8</v>
      </c>
      <c r="K78" s="274" t="n">
        <f aca="false">K79+K80+K81+K82</f>
        <v>342937.6</v>
      </c>
      <c r="L78" s="50" t="n">
        <f aca="false">L79+L80+L81+L82</f>
        <v>0</v>
      </c>
      <c r="M78" s="51" t="n">
        <f aca="false">M79+M80+M81+M82</f>
        <v>0</v>
      </c>
      <c r="N78" s="59"/>
    </row>
    <row r="79" s="12" customFormat="true" ht="15.75" hidden="false" customHeight="false" outlineLevel="0" collapsed="false">
      <c r="A79" s="288"/>
      <c r="B79" s="288"/>
      <c r="C79" s="287"/>
      <c r="D79" s="271"/>
      <c r="E79" s="382"/>
      <c r="F79" s="275"/>
      <c r="G79" s="272" t="s">
        <v>30</v>
      </c>
      <c r="H79" s="272"/>
      <c r="I79" s="273"/>
      <c r="J79" s="40" t="n">
        <v>0</v>
      </c>
      <c r="K79" s="274" t="n">
        <v>0</v>
      </c>
      <c r="L79" s="50" t="n">
        <v>0</v>
      </c>
      <c r="M79" s="51"/>
      <c r="N79" s="59"/>
    </row>
    <row r="80" s="12" customFormat="true" ht="15" hidden="false" customHeight="true" outlineLevel="0" collapsed="false">
      <c r="A80" s="288"/>
      <c r="B80" s="288"/>
      <c r="C80" s="287"/>
      <c r="D80" s="271" t="s">
        <v>31</v>
      </c>
      <c r="E80" s="380"/>
      <c r="F80" s="275"/>
      <c r="G80" s="272" t="s">
        <v>32</v>
      </c>
      <c r="H80" s="272"/>
      <c r="I80" s="273"/>
      <c r="J80" s="40" t="n">
        <v>50491.8</v>
      </c>
      <c r="K80" s="274" t="n">
        <v>339508.2</v>
      </c>
      <c r="L80" s="50"/>
      <c r="M80" s="51"/>
      <c r="N80" s="59"/>
    </row>
    <row r="81" s="12" customFormat="true" ht="15" hidden="false" customHeight="true" outlineLevel="0" collapsed="false">
      <c r="A81" s="288"/>
      <c r="B81" s="288"/>
      <c r="C81" s="287"/>
      <c r="D81" s="271" t="s">
        <v>33</v>
      </c>
      <c r="E81" s="380"/>
      <c r="F81" s="275"/>
      <c r="G81" s="272" t="s">
        <v>33</v>
      </c>
      <c r="H81" s="272"/>
      <c r="I81" s="273"/>
      <c r="J81" s="40" t="n">
        <f aca="false">510+250</f>
        <v>760</v>
      </c>
      <c r="K81" s="274" t="n">
        <v>3429.4</v>
      </c>
      <c r="L81" s="50" t="n">
        <v>0</v>
      </c>
      <c r="M81" s="51"/>
      <c r="N81" s="59"/>
    </row>
    <row r="82" s="12" customFormat="true" ht="15.75" hidden="false" customHeight="false" outlineLevel="0" collapsed="false">
      <c r="A82" s="288"/>
      <c r="B82" s="288"/>
      <c r="C82" s="287"/>
      <c r="D82" s="271"/>
      <c r="E82" s="380"/>
      <c r="F82" s="275"/>
      <c r="G82" s="272" t="s">
        <v>34</v>
      </c>
      <c r="H82" s="272"/>
      <c r="I82" s="273"/>
      <c r="J82" s="40"/>
      <c r="K82" s="274"/>
      <c r="L82" s="50"/>
      <c r="M82" s="51"/>
      <c r="N82" s="59"/>
    </row>
    <row r="83" s="12" customFormat="true" ht="54.75" hidden="false" customHeight="true" outlineLevel="0" collapsed="false">
      <c r="A83" s="286" t="s">
        <v>243</v>
      </c>
      <c r="B83" s="286"/>
      <c r="C83" s="287" t="s">
        <v>244</v>
      </c>
      <c r="D83" s="281" t="s">
        <v>28</v>
      </c>
      <c r="E83" s="292" t="s">
        <v>28</v>
      </c>
      <c r="F83" s="281" t="s">
        <v>28</v>
      </c>
      <c r="G83" s="254" t="s">
        <v>28</v>
      </c>
      <c r="H83" s="254" t="s">
        <v>28</v>
      </c>
      <c r="I83" s="279" t="s">
        <v>28</v>
      </c>
      <c r="J83" s="29"/>
      <c r="K83" s="259"/>
      <c r="L83" s="31"/>
      <c r="M83" s="32"/>
      <c r="N83" s="63"/>
    </row>
    <row r="84" s="12" customFormat="true" ht="15" hidden="false" customHeight="true" outlineLevel="0" collapsed="false">
      <c r="A84" s="288" t="s">
        <v>245</v>
      </c>
      <c r="B84" s="288"/>
      <c r="C84" s="287" t="s">
        <v>244</v>
      </c>
      <c r="D84" s="271" t="s">
        <v>27</v>
      </c>
      <c r="E84" s="380"/>
      <c r="F84" s="275"/>
      <c r="G84" s="272" t="s">
        <v>29</v>
      </c>
      <c r="H84" s="272"/>
      <c r="I84" s="273"/>
      <c r="J84" s="40" t="n">
        <f aca="false">J87</f>
        <v>0</v>
      </c>
      <c r="K84" s="274" t="n">
        <f aca="false">K87</f>
        <v>20000</v>
      </c>
      <c r="L84" s="50" t="n">
        <f aca="false">L86+L87</f>
        <v>0</v>
      </c>
      <c r="M84" s="51"/>
      <c r="N84" s="59"/>
    </row>
    <row r="85" s="12" customFormat="true" ht="15.75" hidden="false" customHeight="false" outlineLevel="0" collapsed="false">
      <c r="A85" s="288"/>
      <c r="B85" s="288"/>
      <c r="C85" s="287"/>
      <c r="D85" s="271"/>
      <c r="E85" s="380"/>
      <c r="F85" s="275"/>
      <c r="G85" s="272" t="s">
        <v>30</v>
      </c>
      <c r="H85" s="272"/>
      <c r="I85" s="273"/>
      <c r="J85" s="40"/>
      <c r="K85" s="274"/>
      <c r="L85" s="50"/>
      <c r="M85" s="51"/>
      <c r="N85" s="59"/>
    </row>
    <row r="86" s="12" customFormat="true" ht="15" hidden="false" customHeight="true" outlineLevel="0" collapsed="false">
      <c r="A86" s="288"/>
      <c r="B86" s="288"/>
      <c r="C86" s="287"/>
      <c r="D86" s="271" t="s">
        <v>31</v>
      </c>
      <c r="E86" s="380"/>
      <c r="F86" s="275"/>
      <c r="G86" s="272" t="s">
        <v>32</v>
      </c>
      <c r="H86" s="272"/>
      <c r="I86" s="273"/>
      <c r="J86" s="40"/>
      <c r="K86" s="274"/>
      <c r="L86" s="50"/>
      <c r="M86" s="51"/>
      <c r="N86" s="59"/>
    </row>
    <row r="87" s="124" customFormat="true" ht="15" hidden="false" customHeight="true" outlineLevel="0" collapsed="false">
      <c r="A87" s="288"/>
      <c r="B87" s="288"/>
      <c r="C87" s="287"/>
      <c r="D87" s="271" t="s">
        <v>33</v>
      </c>
      <c r="E87" s="380"/>
      <c r="F87" s="275"/>
      <c r="G87" s="272" t="s">
        <v>33</v>
      </c>
      <c r="H87" s="272"/>
      <c r="I87" s="273"/>
      <c r="J87" s="40" t="n">
        <v>0</v>
      </c>
      <c r="K87" s="274" t="n">
        <v>20000</v>
      </c>
      <c r="L87" s="50" t="n">
        <v>0</v>
      </c>
      <c r="M87" s="51"/>
      <c r="N87" s="59"/>
      <c r="O87" s="12"/>
      <c r="P87" s="12"/>
      <c r="Q87" s="12"/>
      <c r="R87" s="12"/>
      <c r="S87" s="12"/>
      <c r="T87" s="12"/>
      <c r="U87" s="12"/>
      <c r="V87" s="12"/>
      <c r="W87" s="12"/>
      <c r="X87" s="12"/>
      <c r="Y87" s="12"/>
      <c r="Z87" s="12"/>
      <c r="AA87" s="12"/>
    </row>
    <row r="88" s="124" customFormat="true" ht="15.75" hidden="false" customHeight="false" outlineLevel="0" collapsed="false">
      <c r="A88" s="288"/>
      <c r="B88" s="288"/>
      <c r="C88" s="287"/>
      <c r="D88" s="271"/>
      <c r="E88" s="380"/>
      <c r="F88" s="275"/>
      <c r="G88" s="272" t="s">
        <v>34</v>
      </c>
      <c r="H88" s="272"/>
      <c r="I88" s="273"/>
      <c r="J88" s="40"/>
      <c r="K88" s="274"/>
      <c r="L88" s="50"/>
      <c r="M88" s="51"/>
      <c r="N88" s="59"/>
      <c r="O88" s="12"/>
      <c r="P88" s="12"/>
      <c r="Q88" s="12"/>
      <c r="R88" s="12"/>
      <c r="S88" s="12"/>
      <c r="T88" s="12"/>
      <c r="U88" s="12"/>
      <c r="V88" s="12"/>
      <c r="W88" s="12"/>
      <c r="X88" s="12"/>
      <c r="Y88" s="12"/>
      <c r="Z88" s="12"/>
      <c r="AA88" s="12"/>
    </row>
    <row r="89" s="124" customFormat="true" ht="100.5" hidden="false" customHeight="true" outlineLevel="0" collapsed="false">
      <c r="A89" s="286" t="s">
        <v>246</v>
      </c>
      <c r="B89" s="286"/>
      <c r="C89" s="287" t="s">
        <v>244</v>
      </c>
      <c r="D89" s="281" t="s">
        <v>28</v>
      </c>
      <c r="E89" s="292" t="s">
        <v>28</v>
      </c>
      <c r="F89" s="281" t="s">
        <v>28</v>
      </c>
      <c r="G89" s="254" t="s">
        <v>28</v>
      </c>
      <c r="H89" s="254" t="s">
        <v>28</v>
      </c>
      <c r="I89" s="279" t="s">
        <v>28</v>
      </c>
      <c r="J89" s="29"/>
      <c r="K89" s="259"/>
      <c r="L89" s="31"/>
      <c r="M89" s="32"/>
      <c r="N89" s="63"/>
      <c r="O89" s="94"/>
      <c r="P89" s="37"/>
      <c r="Q89" s="12"/>
      <c r="R89" s="12"/>
      <c r="S89" s="12"/>
      <c r="T89" s="12"/>
      <c r="U89" s="12"/>
      <c r="V89" s="12"/>
      <c r="W89" s="12"/>
      <c r="X89" s="12"/>
      <c r="Y89" s="12"/>
      <c r="Z89" s="12"/>
      <c r="AA89" s="12"/>
    </row>
    <row r="90" s="124" customFormat="true" ht="15" hidden="false" customHeight="true" outlineLevel="0" collapsed="false">
      <c r="A90" s="269" t="s">
        <v>93</v>
      </c>
      <c r="B90" s="269"/>
      <c r="C90" s="270" t="s">
        <v>247</v>
      </c>
      <c r="D90" s="271" t="s">
        <v>27</v>
      </c>
      <c r="E90" s="381"/>
      <c r="F90" s="275"/>
      <c r="G90" s="272" t="s">
        <v>29</v>
      </c>
      <c r="H90" s="272"/>
      <c r="I90" s="273"/>
      <c r="J90" s="106" t="n">
        <f aca="false">J91+J92+J93+J94</f>
        <v>0</v>
      </c>
      <c r="K90" s="298" t="n">
        <f aca="false">K91+K92+K93+K94</f>
        <v>9157.6</v>
      </c>
      <c r="L90" s="107" t="n">
        <f aca="false">L91+L92+L93+L94</f>
        <v>0</v>
      </c>
      <c r="M90" s="108" t="n">
        <f aca="false">M91+M92+M93+M94</f>
        <v>0</v>
      </c>
      <c r="N90" s="52"/>
      <c r="O90" s="12"/>
      <c r="P90" s="37"/>
      <c r="Q90" s="12"/>
      <c r="R90" s="12"/>
      <c r="S90" s="12"/>
      <c r="T90" s="12"/>
      <c r="U90" s="12"/>
      <c r="V90" s="12"/>
      <c r="W90" s="12"/>
      <c r="X90" s="12"/>
      <c r="Y90" s="12"/>
      <c r="Z90" s="12"/>
      <c r="AA90" s="12"/>
    </row>
    <row r="91" s="124" customFormat="true" ht="15.75" hidden="false" customHeight="false" outlineLevel="0" collapsed="false">
      <c r="A91" s="269"/>
      <c r="B91" s="269"/>
      <c r="C91" s="270"/>
      <c r="D91" s="271"/>
      <c r="E91" s="381"/>
      <c r="F91" s="275"/>
      <c r="G91" s="272" t="s">
        <v>30</v>
      </c>
      <c r="H91" s="272"/>
      <c r="I91" s="273"/>
      <c r="J91" s="29" t="n">
        <v>0</v>
      </c>
      <c r="K91" s="274"/>
      <c r="L91" s="50" t="n">
        <v>0</v>
      </c>
      <c r="M91" s="51"/>
      <c r="N91" s="52"/>
      <c r="O91" s="12"/>
      <c r="P91" s="37"/>
      <c r="Q91" s="12"/>
      <c r="R91" s="12"/>
      <c r="S91" s="12"/>
      <c r="T91" s="12"/>
      <c r="U91" s="12"/>
      <c r="V91" s="12"/>
      <c r="W91" s="12"/>
      <c r="X91" s="12"/>
      <c r="Y91" s="12"/>
      <c r="Z91" s="12"/>
      <c r="AA91" s="12"/>
    </row>
    <row r="92" s="124" customFormat="true" ht="15" hidden="false" customHeight="true" outlineLevel="0" collapsed="false">
      <c r="A92" s="269"/>
      <c r="B92" s="269"/>
      <c r="C92" s="270"/>
      <c r="D92" s="271" t="s">
        <v>31</v>
      </c>
      <c r="E92" s="381"/>
      <c r="F92" s="275"/>
      <c r="G92" s="272" t="s">
        <v>32</v>
      </c>
      <c r="H92" s="272"/>
      <c r="I92" s="273"/>
      <c r="J92" s="29" t="n">
        <v>0</v>
      </c>
      <c r="K92" s="274"/>
      <c r="L92" s="50" t="n">
        <v>0</v>
      </c>
      <c r="M92" s="51"/>
      <c r="N92" s="52"/>
      <c r="O92" s="12"/>
      <c r="P92" s="12"/>
      <c r="Q92" s="12"/>
      <c r="R92" s="12"/>
      <c r="S92" s="12"/>
      <c r="T92" s="12"/>
      <c r="U92" s="12"/>
      <c r="V92" s="12"/>
      <c r="W92" s="12"/>
      <c r="X92" s="12"/>
      <c r="Y92" s="12"/>
      <c r="Z92" s="12"/>
      <c r="AA92" s="12"/>
    </row>
    <row r="93" s="124" customFormat="true" ht="15" hidden="false" customHeight="true" outlineLevel="0" collapsed="false">
      <c r="A93" s="269"/>
      <c r="B93" s="269"/>
      <c r="C93" s="270"/>
      <c r="D93" s="271" t="s">
        <v>33</v>
      </c>
      <c r="E93" s="383"/>
      <c r="F93" s="275"/>
      <c r="G93" s="272" t="s">
        <v>33</v>
      </c>
      <c r="H93" s="272"/>
      <c r="I93" s="273"/>
      <c r="J93" s="29" t="n">
        <v>0</v>
      </c>
      <c r="K93" s="274" t="n">
        <f aca="false">K98</f>
        <v>9157.6</v>
      </c>
      <c r="L93" s="50" t="n">
        <v>0</v>
      </c>
      <c r="M93" s="51"/>
      <c r="N93" s="52"/>
      <c r="O93" s="12"/>
      <c r="P93" s="12"/>
      <c r="Q93" s="12"/>
      <c r="R93" s="12"/>
      <c r="S93" s="12"/>
      <c r="T93" s="12"/>
      <c r="U93" s="12"/>
      <c r="V93" s="12"/>
      <c r="W93" s="12"/>
      <c r="X93" s="12"/>
      <c r="Y93" s="12"/>
      <c r="Z93" s="12"/>
      <c r="AA93" s="12"/>
    </row>
    <row r="94" s="124" customFormat="true" ht="15.75" hidden="false" customHeight="true" outlineLevel="0" collapsed="false">
      <c r="A94" s="269"/>
      <c r="B94" s="269"/>
      <c r="C94" s="270"/>
      <c r="D94" s="271"/>
      <c r="E94" s="383"/>
      <c r="F94" s="275"/>
      <c r="G94" s="272" t="s">
        <v>34</v>
      </c>
      <c r="H94" s="272"/>
      <c r="I94" s="273"/>
      <c r="J94" s="29" t="n">
        <f aca="false">J105</f>
        <v>0</v>
      </c>
      <c r="K94" s="274"/>
      <c r="L94" s="50" t="n">
        <v>0</v>
      </c>
      <c r="M94" s="51"/>
      <c r="N94" s="52"/>
      <c r="O94" s="12"/>
      <c r="P94" s="12"/>
      <c r="Q94" s="12"/>
      <c r="R94" s="12"/>
      <c r="S94" s="12"/>
      <c r="T94" s="12"/>
      <c r="U94" s="12"/>
      <c r="V94" s="12"/>
      <c r="W94" s="12"/>
      <c r="X94" s="12"/>
      <c r="Y94" s="12"/>
      <c r="Z94" s="12"/>
      <c r="AA94" s="12"/>
    </row>
    <row r="95" s="124" customFormat="true" ht="15" hidden="false" customHeight="true" outlineLevel="0" collapsed="false">
      <c r="A95" s="288" t="s">
        <v>96</v>
      </c>
      <c r="B95" s="288"/>
      <c r="C95" s="287" t="s">
        <v>236</v>
      </c>
      <c r="D95" s="271" t="s">
        <v>27</v>
      </c>
      <c r="E95" s="382"/>
      <c r="F95" s="275"/>
      <c r="G95" s="272" t="s">
        <v>29</v>
      </c>
      <c r="H95" s="272"/>
      <c r="I95" s="273"/>
      <c r="J95" s="106" t="n">
        <f aca="false">J96+J97+J98+J99</f>
        <v>0</v>
      </c>
      <c r="K95" s="298" t="n">
        <f aca="false">K96+K97+K98+K99</f>
        <v>9157.6</v>
      </c>
      <c r="L95" s="107" t="n">
        <f aca="false">L96+L97+L98+L99</f>
        <v>0</v>
      </c>
      <c r="M95" s="108" t="n">
        <f aca="false">M96+M97+M98+M99</f>
        <v>0</v>
      </c>
      <c r="N95" s="59"/>
      <c r="O95" s="12"/>
      <c r="P95" s="12"/>
      <c r="Q95" s="12"/>
      <c r="R95" s="12"/>
      <c r="S95" s="12"/>
      <c r="T95" s="12"/>
      <c r="U95" s="12"/>
      <c r="V95" s="12"/>
      <c r="W95" s="12"/>
      <c r="X95" s="12"/>
      <c r="Y95" s="12"/>
      <c r="Z95" s="12"/>
      <c r="AA95" s="12"/>
    </row>
    <row r="96" s="124" customFormat="true" ht="15.75" hidden="false" customHeight="false" outlineLevel="0" collapsed="false">
      <c r="A96" s="288"/>
      <c r="B96" s="288"/>
      <c r="C96" s="287"/>
      <c r="D96" s="271"/>
      <c r="E96" s="382"/>
      <c r="F96" s="275"/>
      <c r="G96" s="272" t="s">
        <v>30</v>
      </c>
      <c r="H96" s="272"/>
      <c r="I96" s="273"/>
      <c r="J96" s="40"/>
      <c r="K96" s="274"/>
      <c r="L96" s="50"/>
      <c r="M96" s="51"/>
      <c r="N96" s="59"/>
      <c r="O96" s="12"/>
      <c r="P96" s="12"/>
      <c r="Q96" s="12"/>
      <c r="R96" s="12"/>
      <c r="S96" s="12"/>
      <c r="T96" s="12"/>
      <c r="U96" s="12"/>
      <c r="V96" s="12"/>
      <c r="W96" s="12"/>
      <c r="X96" s="12"/>
      <c r="Y96" s="12"/>
      <c r="Z96" s="12"/>
      <c r="AA96" s="12"/>
    </row>
    <row r="97" s="124" customFormat="true" ht="15" hidden="false" customHeight="true" outlineLevel="0" collapsed="false">
      <c r="A97" s="288"/>
      <c r="B97" s="288"/>
      <c r="C97" s="287"/>
      <c r="D97" s="271" t="s">
        <v>31</v>
      </c>
      <c r="E97" s="380"/>
      <c r="F97" s="275"/>
      <c r="G97" s="272" t="s">
        <v>32</v>
      </c>
      <c r="H97" s="272"/>
      <c r="I97" s="273"/>
      <c r="J97" s="40"/>
      <c r="K97" s="274"/>
      <c r="L97" s="50" t="n">
        <v>0</v>
      </c>
      <c r="M97" s="51"/>
      <c r="N97" s="59"/>
      <c r="O97" s="12"/>
      <c r="P97" s="12"/>
      <c r="Q97" s="12"/>
      <c r="R97" s="12"/>
      <c r="S97" s="12"/>
      <c r="T97" s="12"/>
      <c r="U97" s="12"/>
      <c r="V97" s="12"/>
      <c r="W97" s="12"/>
      <c r="X97" s="12"/>
      <c r="Y97" s="12"/>
      <c r="Z97" s="12"/>
      <c r="AA97" s="12"/>
    </row>
    <row r="98" s="124" customFormat="true" ht="15" hidden="false" customHeight="true" outlineLevel="0" collapsed="false">
      <c r="A98" s="288"/>
      <c r="B98" s="288"/>
      <c r="C98" s="287"/>
      <c r="D98" s="271" t="s">
        <v>33</v>
      </c>
      <c r="E98" s="380"/>
      <c r="F98" s="275"/>
      <c r="G98" s="272" t="s">
        <v>33</v>
      </c>
      <c r="H98" s="272"/>
      <c r="I98" s="273"/>
      <c r="J98" s="40" t="n">
        <v>0</v>
      </c>
      <c r="K98" s="274" t="n">
        <v>9157.6</v>
      </c>
      <c r="L98" s="50" t="n">
        <v>0</v>
      </c>
      <c r="M98" s="51"/>
      <c r="N98" s="59"/>
      <c r="O98" s="12"/>
      <c r="P98" s="12"/>
      <c r="Q98" s="12"/>
      <c r="R98" s="12"/>
      <c r="S98" s="12"/>
      <c r="T98" s="12"/>
      <c r="U98" s="12"/>
      <c r="V98" s="12"/>
      <c r="W98" s="12"/>
      <c r="X98" s="12"/>
      <c r="Y98" s="12"/>
      <c r="Z98" s="12"/>
      <c r="AA98" s="12"/>
    </row>
    <row r="99" s="124" customFormat="true" ht="28.5" hidden="false" customHeight="true" outlineLevel="0" collapsed="false">
      <c r="A99" s="288"/>
      <c r="B99" s="288"/>
      <c r="C99" s="287"/>
      <c r="D99" s="271"/>
      <c r="E99" s="380"/>
      <c r="F99" s="275"/>
      <c r="G99" s="272" t="s">
        <v>34</v>
      </c>
      <c r="H99" s="272"/>
      <c r="I99" s="273"/>
      <c r="J99" s="40"/>
      <c r="K99" s="274"/>
      <c r="L99" s="50"/>
      <c r="M99" s="51"/>
      <c r="N99" s="59"/>
      <c r="O99" s="12"/>
      <c r="P99" s="12"/>
      <c r="Q99" s="12"/>
      <c r="R99" s="12"/>
      <c r="S99" s="12"/>
      <c r="T99" s="12"/>
      <c r="U99" s="12"/>
      <c r="V99" s="12"/>
      <c r="W99" s="12"/>
      <c r="X99" s="12"/>
      <c r="Y99" s="12"/>
      <c r="Z99" s="12"/>
      <c r="AA99" s="12"/>
    </row>
    <row r="100" s="124" customFormat="true" ht="87" hidden="false" customHeight="true" outlineLevel="0" collapsed="false">
      <c r="A100" s="286" t="s">
        <v>248</v>
      </c>
      <c r="B100" s="286"/>
      <c r="C100" s="287" t="s">
        <v>236</v>
      </c>
      <c r="D100" s="281" t="s">
        <v>28</v>
      </c>
      <c r="E100" s="292" t="s">
        <v>28</v>
      </c>
      <c r="F100" s="281" t="s">
        <v>28</v>
      </c>
      <c r="G100" s="254" t="s">
        <v>28</v>
      </c>
      <c r="H100" s="254" t="s">
        <v>28</v>
      </c>
      <c r="I100" s="279" t="s">
        <v>28</v>
      </c>
      <c r="J100" s="29"/>
      <c r="K100" s="259"/>
      <c r="L100" s="31"/>
      <c r="M100" s="32"/>
      <c r="N100" s="63"/>
      <c r="O100" s="12"/>
      <c r="P100" s="12"/>
      <c r="Q100" s="12"/>
      <c r="R100" s="12"/>
      <c r="S100" s="12"/>
      <c r="T100" s="12"/>
      <c r="U100" s="12"/>
      <c r="V100" s="12"/>
      <c r="W100" s="12"/>
      <c r="X100" s="12"/>
      <c r="Y100" s="12"/>
      <c r="Z100" s="12"/>
      <c r="AA100" s="12"/>
    </row>
    <row r="101" s="124" customFormat="true" ht="15" hidden="false" customHeight="true" outlineLevel="0" collapsed="false">
      <c r="A101" s="269" t="s">
        <v>101</v>
      </c>
      <c r="B101" s="269"/>
      <c r="C101" s="270" t="s">
        <v>249</v>
      </c>
      <c r="D101" s="271" t="s">
        <v>27</v>
      </c>
      <c r="E101" s="380" t="s">
        <v>315</v>
      </c>
      <c r="F101" s="275"/>
      <c r="G101" s="272" t="s">
        <v>29</v>
      </c>
      <c r="H101" s="272" t="n">
        <v>2470.49</v>
      </c>
      <c r="I101" s="282" t="n">
        <v>2470.49</v>
      </c>
      <c r="J101" s="106" t="n">
        <f aca="false">J102+J103+J104+J105</f>
        <v>0</v>
      </c>
      <c r="K101" s="298" t="n">
        <f aca="false">K102+K103+K104+K105</f>
        <v>9866.7</v>
      </c>
      <c r="L101" s="107" t="n">
        <f aca="false">L102+L103+L104+L105</f>
        <v>0</v>
      </c>
      <c r="M101" s="108" t="n">
        <f aca="false">M102+M103+M104+M105</f>
        <v>107370</v>
      </c>
      <c r="N101" s="52"/>
      <c r="O101" s="12"/>
      <c r="P101" s="12"/>
      <c r="Q101" s="12"/>
      <c r="R101" s="12"/>
      <c r="S101" s="12"/>
      <c r="T101" s="12"/>
      <c r="U101" s="12"/>
      <c r="V101" s="12"/>
      <c r="W101" s="12"/>
      <c r="X101" s="12"/>
      <c r="Y101" s="12"/>
      <c r="Z101" s="12"/>
      <c r="AA101" s="12"/>
    </row>
    <row r="102" s="124" customFormat="true" ht="15.75" hidden="false" customHeight="false" outlineLevel="0" collapsed="false">
      <c r="A102" s="269"/>
      <c r="B102" s="269"/>
      <c r="C102" s="270"/>
      <c r="D102" s="271"/>
      <c r="E102" s="380"/>
      <c r="F102" s="275"/>
      <c r="G102" s="272" t="s">
        <v>30</v>
      </c>
      <c r="H102" s="272"/>
      <c r="I102" s="282"/>
      <c r="J102" s="40"/>
      <c r="K102" s="274"/>
      <c r="L102" s="50"/>
      <c r="M102" s="51"/>
      <c r="N102" s="52"/>
      <c r="O102" s="12"/>
      <c r="P102" s="12"/>
      <c r="Q102" s="12"/>
      <c r="R102" s="12"/>
      <c r="S102" s="12"/>
      <c r="T102" s="12"/>
      <c r="U102" s="12"/>
      <c r="V102" s="12"/>
      <c r="W102" s="12"/>
      <c r="X102" s="12"/>
      <c r="Y102" s="12"/>
      <c r="Z102" s="12"/>
      <c r="AA102" s="12"/>
    </row>
    <row r="103" s="124" customFormat="true" ht="17.25" hidden="false" customHeight="true" outlineLevel="0" collapsed="false">
      <c r="A103" s="269"/>
      <c r="B103" s="269"/>
      <c r="C103" s="270"/>
      <c r="D103" s="271" t="s">
        <v>31</v>
      </c>
      <c r="E103" s="380"/>
      <c r="F103" s="275"/>
      <c r="G103" s="272" t="s">
        <v>32</v>
      </c>
      <c r="H103" s="272"/>
      <c r="I103" s="282"/>
      <c r="J103" s="40"/>
      <c r="K103" s="274"/>
      <c r="L103" s="50"/>
      <c r="M103" s="51" t="n">
        <v>0</v>
      </c>
      <c r="N103" s="52"/>
      <c r="O103" s="12"/>
      <c r="P103" s="12"/>
      <c r="Q103" s="12"/>
      <c r="R103" s="12"/>
      <c r="S103" s="12"/>
      <c r="T103" s="12"/>
      <c r="U103" s="12"/>
      <c r="V103" s="12"/>
      <c r="W103" s="12"/>
      <c r="X103" s="12"/>
      <c r="Y103" s="12"/>
      <c r="Z103" s="12"/>
      <c r="AA103" s="12"/>
    </row>
    <row r="104" s="124" customFormat="true" ht="17.25" hidden="false" customHeight="true" outlineLevel="0" collapsed="false">
      <c r="A104" s="269"/>
      <c r="B104" s="269"/>
      <c r="C104" s="270"/>
      <c r="D104" s="271" t="s">
        <v>33</v>
      </c>
      <c r="E104" s="384" t="n">
        <v>107370</v>
      </c>
      <c r="F104" s="275"/>
      <c r="G104" s="272" t="s">
        <v>33</v>
      </c>
      <c r="H104" s="272" t="n">
        <v>2470.49</v>
      </c>
      <c r="I104" s="282" t="n">
        <v>2470.49</v>
      </c>
      <c r="J104" s="303" t="n">
        <f aca="false">J109+J115+J121+J131+J137+J143+J149+J155</f>
        <v>0</v>
      </c>
      <c r="K104" s="274" t="n">
        <f aca="false">K109+K115+K121+K131+K137+K143+K149+K155+K161</f>
        <v>9866.7</v>
      </c>
      <c r="L104" s="50" t="n">
        <f aca="false">L109+L115+L121+L131+L137+L143+L149+L155</f>
        <v>0</v>
      </c>
      <c r="M104" s="51" t="n">
        <f aca="false">M109+M115+M121+M131+M137+M143+M149+M155</f>
        <v>107370</v>
      </c>
      <c r="N104" s="52"/>
      <c r="O104" s="12"/>
      <c r="P104" s="12"/>
      <c r="Q104" s="12"/>
      <c r="R104" s="12"/>
      <c r="S104" s="12"/>
      <c r="T104" s="12"/>
      <c r="U104" s="12"/>
      <c r="V104" s="12"/>
      <c r="W104" s="12"/>
      <c r="X104" s="12"/>
      <c r="Y104" s="12"/>
      <c r="Z104" s="12"/>
      <c r="AA104" s="12"/>
    </row>
    <row r="105" s="124" customFormat="true" ht="15.75" hidden="false" customHeight="true" outlineLevel="0" collapsed="false">
      <c r="A105" s="269"/>
      <c r="B105" s="269"/>
      <c r="C105" s="270"/>
      <c r="D105" s="271"/>
      <c r="E105" s="384"/>
      <c r="F105" s="275"/>
      <c r="G105" s="272" t="s">
        <v>34</v>
      </c>
      <c r="H105" s="272"/>
      <c r="I105" s="282"/>
      <c r="J105" s="40"/>
      <c r="K105" s="274"/>
      <c r="L105" s="50"/>
      <c r="M105" s="51"/>
      <c r="N105" s="52"/>
    </row>
    <row r="106" s="124" customFormat="true" ht="15" hidden="false" customHeight="true" outlineLevel="0" collapsed="false">
      <c r="A106" s="304" t="s">
        <v>250</v>
      </c>
      <c r="B106" s="304"/>
      <c r="C106" s="255" t="s">
        <v>251</v>
      </c>
      <c r="D106" s="271" t="s">
        <v>27</v>
      </c>
      <c r="E106" s="380" t="s">
        <v>316</v>
      </c>
      <c r="F106" s="275"/>
      <c r="G106" s="272" t="s">
        <v>29</v>
      </c>
      <c r="H106" s="272"/>
      <c r="I106" s="273"/>
      <c r="J106" s="305"/>
      <c r="K106" s="306"/>
      <c r="L106" s="307"/>
      <c r="M106" s="308"/>
      <c r="N106" s="309"/>
    </row>
    <row r="107" s="124" customFormat="true" ht="15.75" hidden="false" customHeight="false" outlineLevel="0" collapsed="false">
      <c r="A107" s="304"/>
      <c r="B107" s="304"/>
      <c r="C107" s="255"/>
      <c r="D107" s="271"/>
      <c r="E107" s="380"/>
      <c r="F107" s="275"/>
      <c r="G107" s="272" t="s">
        <v>30</v>
      </c>
      <c r="H107" s="272"/>
      <c r="I107" s="273"/>
      <c r="J107" s="305"/>
      <c r="K107" s="306"/>
      <c r="L107" s="307"/>
      <c r="M107" s="108"/>
    </row>
    <row r="108" s="124" customFormat="true" ht="15" hidden="false" customHeight="true" outlineLevel="0" collapsed="false">
      <c r="A108" s="304"/>
      <c r="B108" s="304"/>
      <c r="C108" s="255"/>
      <c r="D108" s="271" t="s">
        <v>31</v>
      </c>
      <c r="E108" s="380"/>
      <c r="F108" s="275"/>
      <c r="G108" s="272" t="s">
        <v>32</v>
      </c>
      <c r="H108" s="272"/>
      <c r="I108" s="273"/>
      <c r="J108" s="305"/>
      <c r="K108" s="306"/>
      <c r="L108" s="307"/>
      <c r="M108" s="108"/>
    </row>
    <row r="109" customFormat="false" ht="15" hidden="false" customHeight="true" outlineLevel="0" collapsed="false">
      <c r="A109" s="304"/>
      <c r="B109" s="304"/>
      <c r="C109" s="255"/>
      <c r="D109" s="271" t="s">
        <v>33</v>
      </c>
      <c r="E109" s="380" t="s">
        <v>316</v>
      </c>
      <c r="F109" s="275"/>
      <c r="G109" s="272" t="s">
        <v>33</v>
      </c>
      <c r="H109" s="272"/>
      <c r="I109" s="273"/>
      <c r="J109" s="305"/>
      <c r="K109" s="306"/>
      <c r="L109" s="307"/>
      <c r="M109" s="108" t="n">
        <v>6000</v>
      </c>
      <c r="N109" s="124"/>
      <c r="O109" s="124"/>
      <c r="P109" s="124"/>
      <c r="Q109" s="124"/>
      <c r="R109" s="124"/>
      <c r="S109" s="124"/>
      <c r="T109" s="124"/>
      <c r="U109" s="124"/>
      <c r="V109" s="124"/>
      <c r="W109" s="124"/>
      <c r="X109" s="124"/>
      <c r="Y109" s="124"/>
      <c r="Z109" s="124"/>
      <c r="AA109" s="124"/>
    </row>
    <row r="110" customFormat="false" ht="15.75" hidden="false" customHeight="false" outlineLevel="0" collapsed="false">
      <c r="A110" s="304"/>
      <c r="B110" s="304"/>
      <c r="C110" s="255"/>
      <c r="D110" s="271"/>
      <c r="E110" s="380"/>
      <c r="F110" s="275"/>
      <c r="G110" s="272" t="s">
        <v>34</v>
      </c>
      <c r="H110" s="272"/>
      <c r="I110" s="273"/>
      <c r="J110" s="305"/>
      <c r="K110" s="306"/>
      <c r="L110" s="307"/>
      <c r="M110" s="108"/>
      <c r="N110" s="124"/>
      <c r="O110" s="124"/>
      <c r="P110" s="124"/>
      <c r="Q110" s="124"/>
      <c r="R110" s="124"/>
      <c r="S110" s="124"/>
      <c r="T110" s="124"/>
      <c r="U110" s="124"/>
      <c r="V110" s="124"/>
      <c r="W110" s="124"/>
      <c r="X110" s="124"/>
      <c r="Y110" s="124"/>
      <c r="Z110" s="124"/>
      <c r="AA110" s="124"/>
    </row>
    <row r="111" customFormat="false" ht="68.25" hidden="false" customHeight="true" outlineLevel="0" collapsed="false">
      <c r="A111" s="304" t="s">
        <v>252</v>
      </c>
      <c r="B111" s="304"/>
      <c r="C111" s="255" t="s">
        <v>251</v>
      </c>
      <c r="D111" s="281" t="s">
        <v>28</v>
      </c>
      <c r="E111" s="292" t="s">
        <v>28</v>
      </c>
      <c r="F111" s="281" t="s">
        <v>28</v>
      </c>
      <c r="G111" s="255" t="s">
        <v>110</v>
      </c>
      <c r="H111" s="255" t="s">
        <v>110</v>
      </c>
      <c r="I111" s="310" t="s">
        <v>110</v>
      </c>
      <c r="J111" s="123"/>
      <c r="K111" s="298"/>
      <c r="L111" s="107"/>
      <c r="M111" s="108"/>
      <c r="N111" s="124"/>
      <c r="O111" s="124"/>
      <c r="P111" s="124"/>
      <c r="Q111" s="124"/>
      <c r="R111" s="124"/>
      <c r="S111" s="124"/>
      <c r="T111" s="124"/>
      <c r="U111" s="124"/>
      <c r="V111" s="124"/>
      <c r="W111" s="124"/>
      <c r="X111" s="124"/>
      <c r="Y111" s="124"/>
      <c r="Z111" s="124"/>
      <c r="AA111" s="124"/>
    </row>
    <row r="112" customFormat="false" ht="15" hidden="false" customHeight="true" outlineLevel="0" collapsed="false">
      <c r="A112" s="304" t="s">
        <v>253</v>
      </c>
      <c r="B112" s="304"/>
      <c r="C112" s="255" t="s">
        <v>251</v>
      </c>
      <c r="D112" s="271" t="s">
        <v>27</v>
      </c>
      <c r="E112" s="380" t="s">
        <v>317</v>
      </c>
      <c r="F112" s="275"/>
      <c r="G112" s="272" t="s">
        <v>29</v>
      </c>
      <c r="H112" s="272"/>
      <c r="I112" s="273"/>
      <c r="J112" s="106" t="n">
        <f aca="false">J113+J114+J115+J116</f>
        <v>0</v>
      </c>
      <c r="K112" s="298" t="n">
        <f aca="false">K113+K114+K115+K116</f>
        <v>0</v>
      </c>
      <c r="L112" s="107" t="n">
        <f aca="false">L113+L114+L115+L116</f>
        <v>0</v>
      </c>
      <c r="M112" s="108" t="n">
        <f aca="false">M113+M114+M115+M116</f>
        <v>19000</v>
      </c>
      <c r="N112" s="124"/>
      <c r="O112" s="124"/>
      <c r="P112" s="124"/>
      <c r="Q112" s="124"/>
      <c r="R112" s="124"/>
      <c r="S112" s="124"/>
      <c r="T112" s="124"/>
      <c r="U112" s="124"/>
      <c r="V112" s="124"/>
      <c r="W112" s="124"/>
      <c r="X112" s="124"/>
      <c r="Y112" s="124"/>
      <c r="Z112" s="124"/>
      <c r="AA112" s="124"/>
    </row>
    <row r="113" customFormat="false" ht="15.75" hidden="false" customHeight="false" outlineLevel="0" collapsed="false">
      <c r="A113" s="304"/>
      <c r="B113" s="304"/>
      <c r="C113" s="255"/>
      <c r="D113" s="271"/>
      <c r="E113" s="380"/>
      <c r="F113" s="275"/>
      <c r="G113" s="272" t="s">
        <v>30</v>
      </c>
      <c r="H113" s="272"/>
      <c r="I113" s="273"/>
      <c r="J113" s="305"/>
      <c r="K113" s="306"/>
      <c r="L113" s="307"/>
      <c r="M113" s="108"/>
      <c r="N113" s="124"/>
      <c r="O113" s="124"/>
      <c r="P113" s="124"/>
      <c r="Q113" s="124"/>
      <c r="R113" s="124"/>
      <c r="S113" s="124"/>
      <c r="T113" s="124"/>
      <c r="U113" s="124"/>
      <c r="V113" s="124"/>
      <c r="W113" s="124"/>
      <c r="X113" s="124"/>
      <c r="Y113" s="124"/>
      <c r="Z113" s="124"/>
      <c r="AA113" s="124"/>
    </row>
    <row r="114" customFormat="false" ht="15" hidden="false" customHeight="true" outlineLevel="0" collapsed="false">
      <c r="A114" s="304"/>
      <c r="B114" s="304"/>
      <c r="C114" s="255"/>
      <c r="D114" s="271" t="s">
        <v>31</v>
      </c>
      <c r="E114" s="380"/>
      <c r="F114" s="275"/>
      <c r="G114" s="272" t="s">
        <v>32</v>
      </c>
      <c r="H114" s="272"/>
      <c r="I114" s="273"/>
      <c r="J114" s="305"/>
      <c r="K114" s="306"/>
      <c r="L114" s="307"/>
      <c r="M114" s="108"/>
      <c r="N114" s="124"/>
      <c r="O114" s="124"/>
      <c r="P114" s="124"/>
      <c r="Q114" s="124"/>
      <c r="R114" s="124"/>
      <c r="S114" s="124"/>
      <c r="T114" s="124"/>
      <c r="U114" s="124"/>
      <c r="V114" s="124"/>
      <c r="W114" s="124"/>
      <c r="X114" s="124"/>
      <c r="Y114" s="124"/>
      <c r="Z114" s="124"/>
      <c r="AA114" s="124"/>
    </row>
    <row r="115" customFormat="false" ht="15" hidden="false" customHeight="true" outlineLevel="0" collapsed="false">
      <c r="A115" s="304"/>
      <c r="B115" s="304"/>
      <c r="C115" s="255"/>
      <c r="D115" s="271" t="s">
        <v>33</v>
      </c>
      <c r="E115" s="380" t="s">
        <v>317</v>
      </c>
      <c r="F115" s="275"/>
      <c r="G115" s="272" t="s">
        <v>33</v>
      </c>
      <c r="H115" s="272"/>
      <c r="I115" s="273"/>
      <c r="J115" s="305"/>
      <c r="K115" s="306"/>
      <c r="L115" s="307"/>
      <c r="M115" s="108" t="n">
        <v>19000</v>
      </c>
      <c r="N115" s="124"/>
      <c r="O115" s="124"/>
      <c r="P115" s="124"/>
      <c r="Q115" s="124"/>
      <c r="R115" s="124"/>
      <c r="S115" s="124"/>
      <c r="T115" s="124"/>
      <c r="U115" s="124"/>
      <c r="V115" s="124"/>
      <c r="W115" s="124"/>
      <c r="X115" s="124"/>
      <c r="Y115" s="124"/>
      <c r="Z115" s="124"/>
      <c r="AA115" s="124"/>
    </row>
    <row r="116" customFormat="false" ht="15.75" hidden="false" customHeight="false" outlineLevel="0" collapsed="false">
      <c r="A116" s="304"/>
      <c r="B116" s="304"/>
      <c r="C116" s="255"/>
      <c r="D116" s="271"/>
      <c r="E116" s="380"/>
      <c r="F116" s="275"/>
      <c r="G116" s="272" t="s">
        <v>34</v>
      </c>
      <c r="H116" s="272"/>
      <c r="I116" s="273"/>
      <c r="J116" s="305"/>
      <c r="K116" s="306"/>
      <c r="L116" s="307"/>
      <c r="M116" s="108"/>
      <c r="N116" s="124"/>
      <c r="O116" s="124"/>
      <c r="P116" s="124"/>
      <c r="Q116" s="124"/>
      <c r="R116" s="124"/>
      <c r="S116" s="124"/>
      <c r="T116" s="124"/>
      <c r="U116" s="124"/>
      <c r="V116" s="124"/>
      <c r="W116" s="124"/>
      <c r="X116" s="124"/>
      <c r="Y116" s="124"/>
      <c r="Z116" s="124"/>
      <c r="AA116" s="124"/>
    </row>
    <row r="117" customFormat="false" ht="74.25" hidden="false" customHeight="true" outlineLevel="0" collapsed="false">
      <c r="A117" s="286" t="s">
        <v>254</v>
      </c>
      <c r="B117" s="286"/>
      <c r="C117" s="255" t="s">
        <v>251</v>
      </c>
      <c r="D117" s="281" t="s">
        <v>28</v>
      </c>
      <c r="E117" s="292" t="s">
        <v>28</v>
      </c>
      <c r="F117" s="281" t="s">
        <v>28</v>
      </c>
      <c r="G117" s="255" t="s">
        <v>110</v>
      </c>
      <c r="H117" s="255" t="s">
        <v>110</v>
      </c>
      <c r="I117" s="310" t="s">
        <v>110</v>
      </c>
      <c r="J117" s="123"/>
      <c r="K117" s="298"/>
      <c r="L117" s="107"/>
      <c r="M117" s="108"/>
      <c r="N117" s="124"/>
      <c r="O117" s="124"/>
      <c r="P117" s="124"/>
      <c r="Q117" s="124"/>
      <c r="R117" s="124"/>
      <c r="S117" s="124"/>
      <c r="T117" s="124"/>
      <c r="U117" s="124"/>
      <c r="V117" s="124"/>
      <c r="W117" s="124"/>
      <c r="X117" s="124"/>
      <c r="Y117" s="124"/>
      <c r="Z117" s="124"/>
      <c r="AA117" s="124"/>
    </row>
    <row r="118" customFormat="false" ht="15" hidden="false" customHeight="true" outlineLevel="0" collapsed="false">
      <c r="A118" s="288" t="s">
        <v>255</v>
      </c>
      <c r="B118" s="288"/>
      <c r="C118" s="311" t="s">
        <v>251</v>
      </c>
      <c r="D118" s="385" t="s">
        <v>27</v>
      </c>
      <c r="E118" s="386" t="n">
        <v>15000</v>
      </c>
      <c r="F118" s="312"/>
      <c r="G118" s="304" t="s">
        <v>256</v>
      </c>
      <c r="H118" s="304" t="n">
        <v>170.97</v>
      </c>
      <c r="I118" s="387" t="n">
        <v>170.97</v>
      </c>
      <c r="J118" s="106" t="n">
        <f aca="false">J119+J120+J121+J122</f>
        <v>0</v>
      </c>
      <c r="K118" s="298" t="n">
        <f aca="false">K119+K120+K121+K122</f>
        <v>0</v>
      </c>
      <c r="L118" s="107" t="n">
        <f aca="false">L119+L120+L121+L122</f>
        <v>0</v>
      </c>
      <c r="M118" s="108" t="n">
        <f aca="false">M119+M120+M121+M122</f>
        <v>15000</v>
      </c>
      <c r="N118" s="124"/>
      <c r="O118" s="124"/>
      <c r="P118" s="124"/>
      <c r="Q118" s="124"/>
      <c r="R118" s="124"/>
      <c r="S118" s="124"/>
      <c r="T118" s="124"/>
      <c r="U118" s="124"/>
      <c r="V118" s="124"/>
      <c r="W118" s="124"/>
      <c r="X118" s="124"/>
      <c r="Y118" s="124"/>
      <c r="Z118" s="124"/>
      <c r="AA118" s="124"/>
    </row>
    <row r="119" customFormat="false" ht="15.75" hidden="false" customHeight="false" outlineLevel="0" collapsed="false">
      <c r="A119" s="288"/>
      <c r="B119" s="288"/>
      <c r="C119" s="311"/>
      <c r="D119" s="385"/>
      <c r="E119" s="386"/>
      <c r="F119" s="312"/>
      <c r="G119" s="304" t="s">
        <v>30</v>
      </c>
      <c r="H119" s="304"/>
      <c r="I119" s="387"/>
      <c r="J119" s="123"/>
      <c r="K119" s="298"/>
      <c r="L119" s="107"/>
      <c r="M119" s="108"/>
      <c r="N119" s="124"/>
      <c r="O119" s="124"/>
      <c r="P119" s="124"/>
      <c r="Q119" s="124"/>
      <c r="R119" s="124"/>
      <c r="S119" s="124"/>
      <c r="T119" s="124"/>
      <c r="U119" s="124"/>
      <c r="V119" s="124"/>
      <c r="W119" s="124"/>
      <c r="X119" s="124"/>
      <c r="Y119" s="124"/>
      <c r="Z119" s="124"/>
      <c r="AA119" s="124"/>
    </row>
    <row r="120" customFormat="false" ht="15" hidden="false" customHeight="true" outlineLevel="0" collapsed="false">
      <c r="A120" s="288"/>
      <c r="B120" s="288"/>
      <c r="C120" s="311"/>
      <c r="D120" s="385" t="s">
        <v>33</v>
      </c>
      <c r="E120" s="386" t="n">
        <v>15000</v>
      </c>
      <c r="F120" s="312"/>
      <c r="G120" s="304" t="s">
        <v>32</v>
      </c>
      <c r="H120" s="304"/>
      <c r="I120" s="387"/>
      <c r="J120" s="123"/>
      <c r="K120" s="298"/>
      <c r="L120" s="107"/>
      <c r="M120" s="108"/>
      <c r="N120" s="124"/>
      <c r="O120" s="124"/>
      <c r="P120" s="124"/>
      <c r="Q120" s="124"/>
      <c r="R120" s="124"/>
      <c r="S120" s="124"/>
      <c r="T120" s="124"/>
      <c r="U120" s="124"/>
      <c r="V120" s="124"/>
      <c r="W120" s="124"/>
      <c r="X120" s="124"/>
      <c r="Y120" s="124"/>
      <c r="Z120" s="124"/>
      <c r="AA120" s="124"/>
    </row>
    <row r="121" customFormat="false" ht="15" hidden="false" customHeight="true" outlineLevel="0" collapsed="false">
      <c r="A121" s="288"/>
      <c r="B121" s="288"/>
      <c r="C121" s="311"/>
      <c r="D121" s="385"/>
      <c r="E121" s="386"/>
      <c r="F121" s="312"/>
      <c r="G121" s="304" t="s">
        <v>33</v>
      </c>
      <c r="H121" s="304" t="n">
        <v>170.97</v>
      </c>
      <c r="I121" s="387" t="n">
        <v>170.97</v>
      </c>
      <c r="J121" s="123"/>
      <c r="K121" s="298"/>
      <c r="L121" s="107"/>
      <c r="M121" s="108" t="n">
        <v>15000</v>
      </c>
      <c r="N121" s="124"/>
      <c r="O121" s="124"/>
      <c r="P121" s="124"/>
      <c r="Q121" s="124"/>
      <c r="R121" s="124"/>
      <c r="S121" s="124"/>
      <c r="T121" s="124"/>
      <c r="U121" s="124"/>
      <c r="V121" s="124"/>
      <c r="W121" s="124"/>
      <c r="X121" s="124"/>
      <c r="Y121" s="124"/>
      <c r="Z121" s="124"/>
      <c r="AA121" s="124"/>
    </row>
    <row r="122" customFormat="false" ht="19.5" hidden="false" customHeight="true" outlineLevel="0" collapsed="false">
      <c r="A122" s="288"/>
      <c r="B122" s="288"/>
      <c r="C122" s="311"/>
      <c r="D122" s="385"/>
      <c r="E122" s="386"/>
      <c r="F122" s="312"/>
      <c r="G122" s="304" t="s">
        <v>34</v>
      </c>
      <c r="H122" s="304"/>
      <c r="I122" s="387"/>
      <c r="J122" s="123"/>
      <c r="K122" s="298"/>
      <c r="L122" s="107"/>
      <c r="M122" s="108"/>
      <c r="N122" s="124"/>
      <c r="O122" s="124"/>
      <c r="P122" s="124"/>
      <c r="Q122" s="124"/>
      <c r="R122" s="124"/>
      <c r="S122" s="124"/>
      <c r="T122" s="124"/>
      <c r="U122" s="124"/>
      <c r="V122" s="124"/>
      <c r="W122" s="124"/>
      <c r="X122" s="124"/>
      <c r="Y122" s="124"/>
      <c r="Z122" s="124"/>
      <c r="AA122" s="124"/>
    </row>
    <row r="123" customFormat="false" ht="0.75" hidden="false" customHeight="true" outlineLevel="0" collapsed="false">
      <c r="A123" s="288"/>
      <c r="B123" s="288"/>
      <c r="C123" s="311"/>
      <c r="D123" s="385"/>
      <c r="E123" s="386"/>
      <c r="F123" s="312"/>
      <c r="G123" s="314"/>
      <c r="H123" s="315"/>
      <c r="I123" s="316"/>
      <c r="J123" s="123"/>
      <c r="K123" s="298"/>
      <c r="L123" s="107"/>
      <c r="M123" s="108"/>
      <c r="N123" s="124"/>
      <c r="O123" s="124"/>
      <c r="P123" s="124"/>
      <c r="Q123" s="124"/>
      <c r="R123" s="124"/>
      <c r="S123" s="124"/>
      <c r="T123" s="124"/>
      <c r="U123" s="124"/>
      <c r="V123" s="124"/>
      <c r="W123" s="124"/>
      <c r="X123" s="124"/>
      <c r="Y123" s="124"/>
      <c r="Z123" s="124"/>
      <c r="AA123" s="124"/>
    </row>
    <row r="124" customFormat="false" ht="15.75" hidden="false" customHeight="false" outlineLevel="0" collapsed="false">
      <c r="A124" s="288"/>
      <c r="B124" s="288"/>
      <c r="C124" s="311"/>
      <c r="D124" s="385"/>
      <c r="E124" s="386"/>
      <c r="F124" s="312"/>
      <c r="G124" s="314"/>
      <c r="H124" s="317"/>
      <c r="I124" s="318"/>
      <c r="J124" s="319"/>
      <c r="K124" s="320"/>
      <c r="L124" s="321"/>
      <c r="M124" s="322"/>
      <c r="N124" s="124"/>
      <c r="O124" s="124"/>
      <c r="P124" s="124"/>
      <c r="Q124" s="124"/>
      <c r="R124" s="124"/>
      <c r="S124" s="124"/>
      <c r="T124" s="124"/>
      <c r="U124" s="124"/>
      <c r="V124" s="124"/>
      <c r="W124" s="124"/>
      <c r="X124" s="124"/>
      <c r="Y124" s="124"/>
      <c r="Z124" s="124"/>
      <c r="AA124" s="124"/>
    </row>
    <row r="125" customFormat="false" ht="80.25" hidden="false" customHeight="true" outlineLevel="0" collapsed="false">
      <c r="A125" s="323" t="s">
        <v>257</v>
      </c>
      <c r="B125" s="323"/>
      <c r="C125" s="255" t="s">
        <v>251</v>
      </c>
      <c r="D125" s="281" t="s">
        <v>28</v>
      </c>
      <c r="E125" s="292" t="s">
        <v>28</v>
      </c>
      <c r="F125" s="281" t="s">
        <v>28</v>
      </c>
      <c r="G125" s="255" t="s">
        <v>110</v>
      </c>
      <c r="H125" s="324" t="s">
        <v>110</v>
      </c>
      <c r="I125" s="310" t="s">
        <v>110</v>
      </c>
      <c r="J125" s="123"/>
      <c r="K125" s="298"/>
      <c r="L125" s="107"/>
      <c r="M125" s="108"/>
      <c r="N125" s="124"/>
      <c r="O125" s="124"/>
      <c r="P125" s="124"/>
      <c r="Q125" s="124"/>
      <c r="R125" s="124"/>
      <c r="S125" s="124"/>
      <c r="T125" s="124"/>
      <c r="U125" s="124"/>
      <c r="V125" s="124"/>
      <c r="W125" s="124"/>
      <c r="X125" s="124"/>
      <c r="Y125" s="124"/>
      <c r="Z125" s="124"/>
      <c r="AA125" s="124"/>
    </row>
    <row r="126" s="124" customFormat="true" ht="64.5" hidden="false" customHeight="true" outlineLevel="0" collapsed="false">
      <c r="A126" s="323" t="s">
        <v>258</v>
      </c>
      <c r="B126" s="323"/>
      <c r="C126" s="255" t="s">
        <v>251</v>
      </c>
      <c r="D126" s="281" t="s">
        <v>28</v>
      </c>
      <c r="E126" s="292" t="s">
        <v>28</v>
      </c>
      <c r="F126" s="281" t="s">
        <v>28</v>
      </c>
      <c r="G126" s="255" t="s">
        <v>110</v>
      </c>
      <c r="H126" s="324" t="s">
        <v>110</v>
      </c>
      <c r="I126" s="310" t="s">
        <v>110</v>
      </c>
      <c r="J126" s="123"/>
      <c r="K126" s="298"/>
      <c r="L126" s="107"/>
      <c r="M126" s="108"/>
    </row>
    <row r="127" s="124" customFormat="true" ht="89.25" hidden="false" customHeight="true" outlineLevel="0" collapsed="false">
      <c r="A127" s="323" t="s">
        <v>259</v>
      </c>
      <c r="B127" s="323"/>
      <c r="C127" s="255" t="s">
        <v>251</v>
      </c>
      <c r="D127" s="281" t="s">
        <v>28</v>
      </c>
      <c r="E127" s="292" t="s">
        <v>28</v>
      </c>
      <c r="F127" s="281" t="s">
        <v>28</v>
      </c>
      <c r="G127" s="255" t="s">
        <v>110</v>
      </c>
      <c r="H127" s="324" t="s">
        <v>110</v>
      </c>
      <c r="I127" s="310" t="s">
        <v>110</v>
      </c>
      <c r="J127" s="123"/>
      <c r="K127" s="298"/>
      <c r="L127" s="107"/>
      <c r="M127" s="108"/>
      <c r="O127" s="13"/>
      <c r="P127" s="13"/>
      <c r="Q127" s="13"/>
      <c r="R127" s="13"/>
      <c r="S127" s="13"/>
      <c r="T127" s="13"/>
      <c r="U127" s="13"/>
      <c r="V127" s="13"/>
      <c r="W127" s="13"/>
      <c r="X127" s="13"/>
      <c r="Y127" s="13"/>
      <c r="Z127" s="13"/>
      <c r="AA127" s="13"/>
    </row>
    <row r="128" s="124" customFormat="true" ht="15" hidden="false" customHeight="true" outlineLevel="0" collapsed="false">
      <c r="A128" s="325" t="s">
        <v>260</v>
      </c>
      <c r="B128" s="325"/>
      <c r="C128" s="326" t="s">
        <v>251</v>
      </c>
      <c r="D128" s="271" t="s">
        <v>27</v>
      </c>
      <c r="E128" s="380" t="s">
        <v>316</v>
      </c>
      <c r="F128" s="275"/>
      <c r="G128" s="272" t="s">
        <v>29</v>
      </c>
      <c r="H128" s="272"/>
      <c r="I128" s="273"/>
      <c r="J128" s="106" t="n">
        <f aca="false">J129+J130+J131+J132</f>
        <v>0</v>
      </c>
      <c r="K128" s="298" t="n">
        <f aca="false">K129+K130+K131+K132</f>
        <v>0</v>
      </c>
      <c r="L128" s="107" t="n">
        <f aca="false">L129+L130+L131+L132</f>
        <v>0</v>
      </c>
      <c r="M128" s="108" t="n">
        <f aca="false">M129+M130+M131+M132</f>
        <v>6000</v>
      </c>
      <c r="N128" s="327"/>
      <c r="O128" s="13"/>
      <c r="P128" s="13"/>
      <c r="Q128" s="13"/>
      <c r="R128" s="13"/>
      <c r="S128" s="13"/>
      <c r="T128" s="13"/>
      <c r="U128" s="13"/>
      <c r="V128" s="13"/>
      <c r="W128" s="13"/>
      <c r="X128" s="13"/>
      <c r="Y128" s="13"/>
      <c r="Z128" s="13"/>
      <c r="AA128" s="13"/>
    </row>
    <row r="129" s="124" customFormat="true" ht="15.75" hidden="false" customHeight="false" outlineLevel="0" collapsed="false">
      <c r="A129" s="325"/>
      <c r="B129" s="325"/>
      <c r="C129" s="326"/>
      <c r="D129" s="271"/>
      <c r="E129" s="380"/>
      <c r="F129" s="275"/>
      <c r="G129" s="272" t="s">
        <v>30</v>
      </c>
      <c r="H129" s="272"/>
      <c r="I129" s="273"/>
      <c r="J129" s="40" t="n">
        <v>0</v>
      </c>
      <c r="K129" s="298"/>
      <c r="L129" s="50"/>
      <c r="M129" s="65"/>
      <c r="N129" s="327"/>
      <c r="O129" s="13"/>
      <c r="P129" s="13"/>
      <c r="Q129" s="13"/>
      <c r="R129" s="13"/>
      <c r="S129" s="13"/>
      <c r="T129" s="13"/>
      <c r="U129" s="13"/>
      <c r="V129" s="13"/>
      <c r="W129" s="13"/>
      <c r="X129" s="13"/>
      <c r="Y129" s="13"/>
      <c r="Z129" s="13"/>
      <c r="AA129" s="13"/>
    </row>
    <row r="130" s="124" customFormat="true" ht="15" hidden="false" customHeight="true" outlineLevel="0" collapsed="false">
      <c r="A130" s="325"/>
      <c r="B130" s="325"/>
      <c r="C130" s="326"/>
      <c r="D130" s="271" t="s">
        <v>31</v>
      </c>
      <c r="E130" s="380"/>
      <c r="F130" s="275"/>
      <c r="G130" s="272" t="s">
        <v>32</v>
      </c>
      <c r="H130" s="272"/>
      <c r="I130" s="273"/>
      <c r="J130" s="40" t="n">
        <v>0</v>
      </c>
      <c r="K130" s="274"/>
      <c r="L130" s="50"/>
      <c r="M130" s="65"/>
      <c r="N130" s="327"/>
      <c r="O130" s="13"/>
      <c r="P130" s="13"/>
      <c r="Q130" s="13"/>
      <c r="R130" s="13"/>
      <c r="S130" s="13"/>
      <c r="T130" s="13"/>
      <c r="U130" s="13"/>
      <c r="V130" s="13"/>
      <c r="W130" s="13"/>
      <c r="X130" s="13"/>
      <c r="Y130" s="13"/>
      <c r="Z130" s="13"/>
      <c r="AA130" s="13"/>
    </row>
    <row r="131" s="124" customFormat="true" ht="15" hidden="false" customHeight="true" outlineLevel="0" collapsed="false">
      <c r="A131" s="325"/>
      <c r="B131" s="325"/>
      <c r="C131" s="326"/>
      <c r="D131" s="271" t="s">
        <v>33</v>
      </c>
      <c r="E131" s="380" t="s">
        <v>316</v>
      </c>
      <c r="F131" s="275"/>
      <c r="G131" s="272" t="s">
        <v>33</v>
      </c>
      <c r="H131" s="272"/>
      <c r="I131" s="273"/>
      <c r="J131" s="40" t="n">
        <v>0</v>
      </c>
      <c r="K131" s="274"/>
      <c r="L131" s="50" t="n">
        <v>0</v>
      </c>
      <c r="M131" s="65" t="n">
        <v>6000</v>
      </c>
      <c r="N131" s="327"/>
      <c r="O131" s="13"/>
      <c r="P131" s="13"/>
      <c r="Q131" s="13"/>
      <c r="R131" s="13"/>
      <c r="S131" s="13"/>
      <c r="T131" s="13"/>
      <c r="U131" s="13"/>
      <c r="V131" s="13"/>
      <c r="W131" s="13"/>
      <c r="X131" s="13"/>
      <c r="Y131" s="13"/>
      <c r="Z131" s="13"/>
      <c r="AA131" s="13"/>
    </row>
    <row r="132" s="124" customFormat="true" ht="15.75" hidden="false" customHeight="false" outlineLevel="0" collapsed="false">
      <c r="A132" s="325"/>
      <c r="B132" s="325"/>
      <c r="C132" s="326"/>
      <c r="D132" s="271"/>
      <c r="E132" s="380"/>
      <c r="F132" s="275"/>
      <c r="G132" s="272" t="s">
        <v>34</v>
      </c>
      <c r="H132" s="272"/>
      <c r="I132" s="273"/>
      <c r="J132" s="40" t="n">
        <v>0</v>
      </c>
      <c r="K132" s="274"/>
      <c r="L132" s="50"/>
      <c r="M132" s="65"/>
      <c r="N132" s="327"/>
      <c r="O132" s="13"/>
      <c r="P132" s="13"/>
      <c r="Q132" s="13"/>
      <c r="R132" s="13"/>
      <c r="S132" s="13"/>
      <c r="T132" s="13"/>
      <c r="U132" s="13"/>
      <c r="V132" s="13"/>
      <c r="W132" s="13"/>
      <c r="X132" s="13"/>
      <c r="Y132" s="13"/>
      <c r="Z132" s="13"/>
      <c r="AA132" s="13"/>
    </row>
    <row r="133" s="12" customFormat="true" ht="61.5" hidden="false" customHeight="true" outlineLevel="0" collapsed="false">
      <c r="A133" s="286" t="s">
        <v>261</v>
      </c>
      <c r="B133" s="286"/>
      <c r="C133" s="287" t="s">
        <v>251</v>
      </c>
      <c r="D133" s="287" t="s">
        <v>28</v>
      </c>
      <c r="E133" s="290" t="s">
        <v>28</v>
      </c>
      <c r="F133" s="287" t="s">
        <v>28</v>
      </c>
      <c r="G133" s="287" t="s">
        <v>28</v>
      </c>
      <c r="H133" s="287" t="s">
        <v>28</v>
      </c>
      <c r="I133" s="328" t="s">
        <v>28</v>
      </c>
      <c r="J133" s="29"/>
      <c r="K133" s="259"/>
      <c r="L133" s="31"/>
      <c r="M133" s="329"/>
      <c r="N133" s="330"/>
      <c r="O133" s="13"/>
      <c r="P133" s="13"/>
      <c r="Q133" s="13"/>
      <c r="R133" s="13"/>
      <c r="S133" s="13"/>
      <c r="T133" s="13"/>
      <c r="U133" s="13"/>
      <c r="V133" s="13"/>
      <c r="W133" s="13"/>
      <c r="X133" s="13"/>
      <c r="Y133" s="13"/>
      <c r="Z133" s="13"/>
      <c r="AA133" s="13"/>
    </row>
    <row r="134" s="12" customFormat="true" ht="15" hidden="false" customHeight="true" outlineLevel="0" collapsed="false">
      <c r="A134" s="288" t="s">
        <v>262</v>
      </c>
      <c r="B134" s="288"/>
      <c r="C134" s="287" t="s">
        <v>251</v>
      </c>
      <c r="D134" s="271" t="s">
        <v>27</v>
      </c>
      <c r="E134" s="380"/>
      <c r="F134" s="275"/>
      <c r="G134" s="272" t="s">
        <v>29</v>
      </c>
      <c r="H134" s="272"/>
      <c r="I134" s="273"/>
      <c r="J134" s="40" t="n">
        <f aca="false">J135+J136+J137+J138</f>
        <v>0</v>
      </c>
      <c r="K134" s="274" t="n">
        <f aca="false">K135+K136+K137+K138</f>
        <v>0</v>
      </c>
      <c r="L134" s="50" t="n">
        <f aca="false">L135+L136+L137+L138</f>
        <v>0</v>
      </c>
      <c r="M134" s="65" t="n">
        <f aca="false">I137</f>
        <v>0</v>
      </c>
      <c r="N134" s="327"/>
      <c r="O134" s="13"/>
      <c r="P134" s="13"/>
      <c r="Q134" s="13"/>
      <c r="R134" s="13"/>
      <c r="S134" s="13"/>
      <c r="T134" s="13"/>
      <c r="U134" s="13"/>
      <c r="V134" s="13"/>
      <c r="W134" s="13"/>
      <c r="X134" s="13"/>
      <c r="Y134" s="13"/>
      <c r="Z134" s="13"/>
      <c r="AA134" s="13"/>
    </row>
    <row r="135" s="12" customFormat="true" ht="15.75" hidden="false" customHeight="false" outlineLevel="0" collapsed="false">
      <c r="A135" s="288"/>
      <c r="B135" s="288"/>
      <c r="C135" s="287"/>
      <c r="D135" s="271"/>
      <c r="E135" s="380"/>
      <c r="F135" s="275"/>
      <c r="G135" s="272" t="s">
        <v>30</v>
      </c>
      <c r="H135" s="272"/>
      <c r="I135" s="273"/>
      <c r="J135" s="40" t="n">
        <v>0</v>
      </c>
      <c r="K135" s="274"/>
      <c r="L135" s="50"/>
      <c r="M135" s="65"/>
      <c r="N135" s="327"/>
      <c r="O135" s="13"/>
      <c r="P135" s="13"/>
      <c r="Q135" s="13"/>
      <c r="R135" s="13"/>
      <c r="S135" s="13"/>
      <c r="T135" s="13"/>
      <c r="U135" s="13"/>
      <c r="V135" s="13"/>
      <c r="W135" s="13"/>
      <c r="X135" s="13"/>
      <c r="Y135" s="13"/>
      <c r="Z135" s="13"/>
      <c r="AA135" s="13"/>
    </row>
    <row r="136" s="12" customFormat="true" ht="15" hidden="false" customHeight="true" outlineLevel="0" collapsed="false">
      <c r="A136" s="288"/>
      <c r="B136" s="288"/>
      <c r="C136" s="287"/>
      <c r="D136" s="271" t="s">
        <v>31</v>
      </c>
      <c r="E136" s="380"/>
      <c r="F136" s="275"/>
      <c r="G136" s="272" t="s">
        <v>32</v>
      </c>
      <c r="H136" s="272"/>
      <c r="I136" s="273"/>
      <c r="J136" s="40" t="n">
        <v>0</v>
      </c>
      <c r="K136" s="274"/>
      <c r="L136" s="50"/>
      <c r="M136" s="65"/>
      <c r="N136" s="327"/>
      <c r="O136" s="13"/>
      <c r="P136" s="13"/>
      <c r="Q136" s="13"/>
      <c r="R136" s="13"/>
      <c r="S136" s="13"/>
      <c r="T136" s="13"/>
      <c r="U136" s="13"/>
      <c r="V136" s="13"/>
      <c r="W136" s="13"/>
      <c r="X136" s="13"/>
      <c r="Y136" s="13"/>
      <c r="Z136" s="13"/>
      <c r="AA136" s="13"/>
    </row>
    <row r="137" s="12" customFormat="true" ht="15" hidden="false" customHeight="true" outlineLevel="0" collapsed="false">
      <c r="A137" s="288"/>
      <c r="B137" s="288"/>
      <c r="C137" s="287"/>
      <c r="D137" s="271" t="s">
        <v>33</v>
      </c>
      <c r="E137" s="380" t="s">
        <v>318</v>
      </c>
      <c r="F137" s="275"/>
      <c r="G137" s="272" t="s">
        <v>33</v>
      </c>
      <c r="H137" s="272"/>
      <c r="I137" s="273"/>
      <c r="J137" s="40" t="n">
        <v>0</v>
      </c>
      <c r="K137" s="274"/>
      <c r="L137" s="50" t="n">
        <v>0</v>
      </c>
      <c r="M137" s="65" t="n">
        <v>31639.2</v>
      </c>
      <c r="N137" s="327"/>
      <c r="O137" s="13"/>
      <c r="P137" s="13"/>
      <c r="Q137" s="13"/>
      <c r="R137" s="13"/>
      <c r="S137" s="13"/>
      <c r="T137" s="13"/>
      <c r="U137" s="13"/>
      <c r="V137" s="13"/>
      <c r="W137" s="13"/>
      <c r="X137" s="13"/>
      <c r="Y137" s="13"/>
      <c r="Z137" s="13"/>
      <c r="AA137" s="13"/>
    </row>
    <row r="138" s="12" customFormat="true" ht="15.75" hidden="false" customHeight="false" outlineLevel="0" collapsed="false">
      <c r="A138" s="288"/>
      <c r="B138" s="288"/>
      <c r="C138" s="287"/>
      <c r="D138" s="271"/>
      <c r="E138" s="380"/>
      <c r="F138" s="275"/>
      <c r="G138" s="272" t="s">
        <v>34</v>
      </c>
      <c r="H138" s="272"/>
      <c r="I138" s="273"/>
      <c r="J138" s="40" t="n">
        <v>0</v>
      </c>
      <c r="K138" s="274"/>
      <c r="L138" s="50"/>
      <c r="M138" s="65"/>
      <c r="N138" s="327"/>
      <c r="O138" s="13"/>
      <c r="P138" s="13"/>
      <c r="Q138" s="13"/>
      <c r="R138" s="13"/>
      <c r="S138" s="13"/>
      <c r="T138" s="13"/>
      <c r="U138" s="13"/>
      <c r="V138" s="13"/>
      <c r="W138" s="13"/>
      <c r="X138" s="13"/>
      <c r="Y138" s="13"/>
      <c r="Z138" s="13"/>
      <c r="AA138" s="13"/>
    </row>
    <row r="139" s="12" customFormat="true" ht="60.75" hidden="false" customHeight="true" outlineLevel="0" collapsed="false">
      <c r="A139" s="291" t="s">
        <v>263</v>
      </c>
      <c r="B139" s="291"/>
      <c r="C139" s="287" t="s">
        <v>251</v>
      </c>
      <c r="D139" s="287" t="s">
        <v>28</v>
      </c>
      <c r="E139" s="290" t="s">
        <v>28</v>
      </c>
      <c r="F139" s="287" t="s">
        <v>28</v>
      </c>
      <c r="G139" s="287" t="s">
        <v>28</v>
      </c>
      <c r="H139" s="287" t="s">
        <v>28</v>
      </c>
      <c r="I139" s="328" t="s">
        <v>28</v>
      </c>
      <c r="J139" s="40"/>
      <c r="K139" s="274"/>
      <c r="L139" s="50"/>
      <c r="M139" s="65"/>
      <c r="N139" s="327"/>
      <c r="O139" s="13"/>
      <c r="P139" s="13"/>
      <c r="Q139" s="13"/>
      <c r="R139" s="13"/>
      <c r="S139" s="13"/>
      <c r="T139" s="13"/>
      <c r="U139" s="13"/>
      <c r="V139" s="13"/>
      <c r="W139" s="13"/>
      <c r="X139" s="13"/>
      <c r="Y139" s="13"/>
      <c r="Z139" s="13"/>
      <c r="AA139" s="13"/>
    </row>
    <row r="140" s="12" customFormat="true" ht="15" hidden="false" customHeight="true" outlineLevel="0" collapsed="false">
      <c r="A140" s="289" t="s">
        <v>264</v>
      </c>
      <c r="B140" s="288"/>
      <c r="C140" s="287" t="s">
        <v>251</v>
      </c>
      <c r="D140" s="271" t="s">
        <v>27</v>
      </c>
      <c r="E140" s="380" t="s">
        <v>319</v>
      </c>
      <c r="F140" s="275"/>
      <c r="G140" s="272" t="s">
        <v>29</v>
      </c>
      <c r="H140" s="272" t="n">
        <v>2299.52</v>
      </c>
      <c r="I140" s="282" t="n">
        <v>2299.52</v>
      </c>
      <c r="J140" s="40" t="n">
        <f aca="false">J141+J142+J143+J144</f>
        <v>0</v>
      </c>
      <c r="K140" s="274" t="n">
        <f aca="false">K141+K142+K143+K144</f>
        <v>0</v>
      </c>
      <c r="L140" s="50" t="n">
        <f aca="false">L141+L142+L143+L144</f>
        <v>0</v>
      </c>
      <c r="M140" s="65" t="n">
        <f aca="false">M143</f>
        <v>22278.7</v>
      </c>
      <c r="N140" s="331"/>
      <c r="O140" s="13"/>
      <c r="P140" s="13"/>
      <c r="Q140" s="13"/>
      <c r="R140" s="13"/>
      <c r="S140" s="13"/>
      <c r="T140" s="13"/>
      <c r="U140" s="13"/>
      <c r="V140" s="13"/>
      <c r="W140" s="13"/>
      <c r="X140" s="13"/>
      <c r="Y140" s="13"/>
      <c r="Z140" s="13"/>
      <c r="AA140" s="13"/>
    </row>
    <row r="141" s="12" customFormat="true" ht="15.75" hidden="false" customHeight="false" outlineLevel="0" collapsed="false">
      <c r="A141" s="289"/>
      <c r="B141" s="288"/>
      <c r="C141" s="287"/>
      <c r="D141" s="271"/>
      <c r="E141" s="380"/>
      <c r="F141" s="275"/>
      <c r="G141" s="272" t="s">
        <v>30</v>
      </c>
      <c r="H141" s="272"/>
      <c r="I141" s="282"/>
      <c r="J141" s="40" t="n">
        <v>0</v>
      </c>
      <c r="K141" s="274"/>
      <c r="L141" s="50"/>
      <c r="M141" s="65"/>
      <c r="N141" s="331"/>
      <c r="O141" s="13"/>
      <c r="P141" s="13"/>
      <c r="Q141" s="13"/>
      <c r="R141" s="13"/>
      <c r="S141" s="13"/>
      <c r="T141" s="13"/>
      <c r="U141" s="13"/>
      <c r="V141" s="13"/>
      <c r="W141" s="13"/>
      <c r="X141" s="13"/>
      <c r="Y141" s="13"/>
      <c r="Z141" s="13"/>
      <c r="AA141" s="13"/>
    </row>
    <row r="142" s="12" customFormat="true" ht="15" hidden="false" customHeight="true" outlineLevel="0" collapsed="false">
      <c r="A142" s="289"/>
      <c r="B142" s="288"/>
      <c r="C142" s="287"/>
      <c r="D142" s="271" t="s">
        <v>31</v>
      </c>
      <c r="E142" s="380"/>
      <c r="F142" s="275"/>
      <c r="G142" s="272" t="s">
        <v>32</v>
      </c>
      <c r="H142" s="272"/>
      <c r="I142" s="282"/>
      <c r="J142" s="40" t="n">
        <v>0</v>
      </c>
      <c r="K142" s="274"/>
      <c r="L142" s="50"/>
      <c r="M142" s="65"/>
      <c r="N142" s="331"/>
      <c r="O142" s="13"/>
      <c r="P142" s="13"/>
      <c r="Q142" s="13"/>
      <c r="R142" s="13"/>
      <c r="S142" s="13"/>
      <c r="T142" s="13"/>
      <c r="U142" s="13"/>
      <c r="V142" s="13"/>
      <c r="W142" s="13"/>
      <c r="X142" s="13"/>
      <c r="Y142" s="13"/>
      <c r="Z142" s="13"/>
      <c r="AA142" s="13"/>
    </row>
    <row r="143" s="12" customFormat="true" ht="15" hidden="false" customHeight="true" outlineLevel="0" collapsed="false">
      <c r="A143" s="289"/>
      <c r="B143" s="288"/>
      <c r="C143" s="287"/>
      <c r="D143" s="271" t="s">
        <v>33</v>
      </c>
      <c r="E143" s="380" t="s">
        <v>319</v>
      </c>
      <c r="F143" s="275"/>
      <c r="G143" s="272" t="s">
        <v>33</v>
      </c>
      <c r="H143" s="272" t="n">
        <v>2299.52</v>
      </c>
      <c r="I143" s="282" t="n">
        <v>2299.52</v>
      </c>
      <c r="J143" s="40" t="n">
        <v>0</v>
      </c>
      <c r="K143" s="274"/>
      <c r="L143" s="50" t="n">
        <v>0</v>
      </c>
      <c r="M143" s="246" t="n">
        <v>22278.7</v>
      </c>
      <c r="N143" s="331"/>
      <c r="O143" s="13"/>
      <c r="P143" s="13"/>
      <c r="Q143" s="13"/>
      <c r="R143" s="13"/>
      <c r="S143" s="13"/>
      <c r="T143" s="13"/>
      <c r="U143" s="13"/>
      <c r="V143" s="13"/>
      <c r="W143" s="13"/>
      <c r="X143" s="13"/>
      <c r="Y143" s="13"/>
      <c r="Z143" s="13"/>
      <c r="AA143" s="13"/>
    </row>
    <row r="144" s="12" customFormat="true" ht="15.75" hidden="false" customHeight="false" outlineLevel="0" collapsed="false">
      <c r="A144" s="289"/>
      <c r="B144" s="288"/>
      <c r="C144" s="287"/>
      <c r="D144" s="271"/>
      <c r="E144" s="380"/>
      <c r="F144" s="275"/>
      <c r="G144" s="272" t="s">
        <v>34</v>
      </c>
      <c r="H144" s="272"/>
      <c r="I144" s="282"/>
      <c r="J144" s="40" t="n">
        <v>0</v>
      </c>
      <c r="K144" s="274"/>
      <c r="L144" s="50"/>
      <c r="M144" s="65"/>
      <c r="N144" s="331"/>
      <c r="O144" s="124"/>
      <c r="P144" s="124"/>
      <c r="Q144" s="124"/>
      <c r="R144" s="124"/>
      <c r="S144" s="124"/>
      <c r="T144" s="124"/>
      <c r="U144" s="124"/>
      <c r="V144" s="124"/>
      <c r="W144" s="124"/>
      <c r="X144" s="124"/>
      <c r="Y144" s="124"/>
      <c r="Z144" s="124"/>
      <c r="AA144" s="124"/>
    </row>
    <row r="145" s="12" customFormat="true" ht="72.75" hidden="false" customHeight="true" outlineLevel="0" collapsed="false">
      <c r="A145" s="286" t="s">
        <v>265</v>
      </c>
      <c r="B145" s="291"/>
      <c r="C145" s="255" t="s">
        <v>251</v>
      </c>
      <c r="D145" s="287" t="s">
        <v>28</v>
      </c>
      <c r="E145" s="290" t="s">
        <v>28</v>
      </c>
      <c r="F145" s="287" t="s">
        <v>28</v>
      </c>
      <c r="G145" s="287" t="s">
        <v>28</v>
      </c>
      <c r="H145" s="255" t="s">
        <v>110</v>
      </c>
      <c r="I145" s="310" t="s">
        <v>110</v>
      </c>
      <c r="J145" s="123"/>
      <c r="K145" s="298"/>
      <c r="L145" s="107"/>
      <c r="M145" s="108"/>
      <c r="N145" s="124"/>
      <c r="O145" s="124"/>
      <c r="P145" s="124"/>
      <c r="Q145" s="124"/>
      <c r="R145" s="124"/>
      <c r="S145" s="124"/>
      <c r="T145" s="124"/>
      <c r="U145" s="124"/>
      <c r="V145" s="124"/>
      <c r="W145" s="124"/>
      <c r="X145" s="124"/>
      <c r="Y145" s="124"/>
      <c r="Z145" s="124"/>
      <c r="AA145" s="124"/>
    </row>
    <row r="146" s="12" customFormat="true" ht="15" hidden="false" customHeight="true" outlineLevel="0" collapsed="false">
      <c r="A146" s="304" t="s">
        <v>266</v>
      </c>
      <c r="B146" s="304"/>
      <c r="C146" s="255" t="s">
        <v>251</v>
      </c>
      <c r="D146" s="271" t="s">
        <v>27</v>
      </c>
      <c r="E146" s="380" t="s">
        <v>320</v>
      </c>
      <c r="F146" s="275"/>
      <c r="G146" s="272" t="s">
        <v>29</v>
      </c>
      <c r="H146" s="272"/>
      <c r="I146" s="273"/>
      <c r="J146" s="305"/>
      <c r="K146" s="306"/>
      <c r="L146" s="307"/>
      <c r="M146" s="108" t="n">
        <f aca="false">M149</f>
        <v>7452.1</v>
      </c>
      <c r="N146" s="124"/>
      <c r="O146" s="124"/>
      <c r="P146" s="124"/>
      <c r="Q146" s="124"/>
      <c r="R146" s="124"/>
      <c r="S146" s="124"/>
      <c r="T146" s="124"/>
      <c r="U146" s="124"/>
      <c r="V146" s="124"/>
      <c r="W146" s="124"/>
      <c r="X146" s="124"/>
      <c r="Y146" s="124"/>
      <c r="Z146" s="124"/>
      <c r="AA146" s="124"/>
    </row>
    <row r="147" s="12" customFormat="true" ht="15.75" hidden="false" customHeight="false" outlineLevel="0" collapsed="false">
      <c r="A147" s="304"/>
      <c r="B147" s="304"/>
      <c r="C147" s="255"/>
      <c r="D147" s="271"/>
      <c r="E147" s="380"/>
      <c r="F147" s="275"/>
      <c r="G147" s="272" t="s">
        <v>30</v>
      </c>
      <c r="H147" s="272"/>
      <c r="I147" s="273"/>
      <c r="J147" s="305"/>
      <c r="K147" s="306"/>
      <c r="L147" s="307"/>
      <c r="M147" s="108"/>
      <c r="N147" s="124"/>
      <c r="O147" s="124"/>
      <c r="P147" s="124"/>
      <c r="Q147" s="124"/>
      <c r="R147" s="124"/>
      <c r="S147" s="124"/>
      <c r="T147" s="124"/>
      <c r="U147" s="124"/>
      <c r="V147" s="124"/>
      <c r="W147" s="124"/>
      <c r="X147" s="124"/>
      <c r="Y147" s="124"/>
      <c r="Z147" s="124"/>
      <c r="AA147" s="124"/>
    </row>
    <row r="148" s="12" customFormat="true" ht="15" hidden="false" customHeight="true" outlineLevel="0" collapsed="false">
      <c r="A148" s="304"/>
      <c r="B148" s="304"/>
      <c r="C148" s="255"/>
      <c r="D148" s="271" t="s">
        <v>31</v>
      </c>
      <c r="E148" s="380"/>
      <c r="F148" s="275"/>
      <c r="G148" s="272" t="s">
        <v>32</v>
      </c>
      <c r="H148" s="272"/>
      <c r="I148" s="273"/>
      <c r="J148" s="305"/>
      <c r="K148" s="306"/>
      <c r="L148" s="307"/>
      <c r="M148" s="108"/>
      <c r="N148" s="124"/>
      <c r="O148" s="124"/>
      <c r="P148" s="124"/>
      <c r="Q148" s="124"/>
      <c r="R148" s="124"/>
      <c r="S148" s="124"/>
      <c r="T148" s="124"/>
      <c r="U148" s="124"/>
      <c r="V148" s="124"/>
      <c r="W148" s="124"/>
      <c r="X148" s="124"/>
      <c r="Y148" s="124"/>
      <c r="Z148" s="124"/>
      <c r="AA148" s="124"/>
    </row>
    <row r="149" s="12" customFormat="true" ht="15" hidden="false" customHeight="true" outlineLevel="0" collapsed="false">
      <c r="A149" s="304"/>
      <c r="B149" s="304"/>
      <c r="C149" s="255"/>
      <c r="D149" s="271" t="s">
        <v>33</v>
      </c>
      <c r="E149" s="380" t="s">
        <v>320</v>
      </c>
      <c r="F149" s="275"/>
      <c r="G149" s="272" t="s">
        <v>33</v>
      </c>
      <c r="H149" s="272"/>
      <c r="I149" s="273"/>
      <c r="J149" s="305"/>
      <c r="K149" s="306"/>
      <c r="L149" s="307"/>
      <c r="M149" s="108" t="n">
        <v>7452.1</v>
      </c>
      <c r="N149" s="124"/>
      <c r="O149" s="124"/>
      <c r="P149" s="124"/>
      <c r="Q149" s="124"/>
      <c r="R149" s="124"/>
      <c r="S149" s="124"/>
      <c r="T149" s="124"/>
      <c r="U149" s="124"/>
      <c r="V149" s="124"/>
      <c r="W149" s="124"/>
      <c r="X149" s="124"/>
      <c r="Y149" s="124"/>
      <c r="Z149" s="124"/>
      <c r="AA149" s="124"/>
    </row>
    <row r="150" s="12" customFormat="true" ht="15.75" hidden="false" customHeight="false" outlineLevel="0" collapsed="false">
      <c r="A150" s="304"/>
      <c r="B150" s="304"/>
      <c r="C150" s="255"/>
      <c r="D150" s="271"/>
      <c r="E150" s="380"/>
      <c r="F150" s="275"/>
      <c r="G150" s="272" t="s">
        <v>34</v>
      </c>
      <c r="H150" s="272"/>
      <c r="I150" s="273"/>
      <c r="J150" s="305"/>
      <c r="K150" s="306"/>
      <c r="L150" s="307"/>
      <c r="M150" s="108"/>
      <c r="N150" s="124"/>
      <c r="O150" s="124"/>
      <c r="P150" s="124"/>
      <c r="Q150" s="124"/>
      <c r="R150" s="124"/>
      <c r="S150" s="124"/>
      <c r="T150" s="124"/>
      <c r="U150" s="124"/>
      <c r="V150" s="124"/>
      <c r="W150" s="124"/>
      <c r="X150" s="124"/>
      <c r="Y150" s="124"/>
      <c r="Z150" s="124"/>
      <c r="AA150" s="124"/>
    </row>
    <row r="151" s="12" customFormat="true" ht="76.5" hidden="false" customHeight="true" outlineLevel="0" collapsed="false">
      <c r="A151" s="291" t="s">
        <v>267</v>
      </c>
      <c r="B151" s="291"/>
      <c r="C151" s="255" t="s">
        <v>251</v>
      </c>
      <c r="D151" s="287" t="s">
        <v>28</v>
      </c>
      <c r="E151" s="290" t="s">
        <v>28</v>
      </c>
      <c r="F151" s="287" t="s">
        <v>28</v>
      </c>
      <c r="G151" s="287" t="s">
        <v>28</v>
      </c>
      <c r="H151" s="255" t="s">
        <v>110</v>
      </c>
      <c r="I151" s="310" t="s">
        <v>110</v>
      </c>
      <c r="J151" s="123"/>
      <c r="K151" s="298"/>
      <c r="L151" s="107"/>
      <c r="M151" s="108"/>
      <c r="N151" s="124"/>
      <c r="O151" s="332"/>
      <c r="P151" s="332"/>
      <c r="Q151" s="332"/>
      <c r="R151" s="332"/>
      <c r="S151" s="332"/>
      <c r="T151" s="332"/>
      <c r="U151" s="332"/>
      <c r="V151" s="332"/>
      <c r="W151" s="332"/>
      <c r="X151" s="332"/>
      <c r="Y151" s="332"/>
      <c r="Z151" s="332"/>
      <c r="AA151" s="332"/>
    </row>
    <row r="152" s="12" customFormat="true" ht="59.25" hidden="false" customHeight="true" outlineLevel="0" collapsed="false">
      <c r="A152" s="288" t="s">
        <v>268</v>
      </c>
      <c r="B152" s="288"/>
      <c r="C152" s="287" t="s">
        <v>269</v>
      </c>
      <c r="D152" s="271" t="s">
        <v>27</v>
      </c>
      <c r="E152" s="380"/>
      <c r="F152" s="275"/>
      <c r="G152" s="272" t="s">
        <v>29</v>
      </c>
      <c r="H152" s="272"/>
      <c r="I152" s="273"/>
      <c r="J152" s="40" t="n">
        <f aca="false">J153+J154+J155+J156</f>
        <v>0</v>
      </c>
      <c r="K152" s="274"/>
      <c r="L152" s="50"/>
      <c r="M152" s="51"/>
      <c r="N152" s="333"/>
      <c r="O152" s="332"/>
      <c r="P152" s="332"/>
      <c r="Q152" s="332"/>
      <c r="R152" s="332"/>
      <c r="S152" s="332"/>
      <c r="T152" s="332"/>
      <c r="U152" s="332"/>
      <c r="V152" s="332"/>
      <c r="W152" s="332"/>
      <c r="X152" s="332"/>
      <c r="Y152" s="332"/>
      <c r="Z152" s="332"/>
      <c r="AA152" s="332"/>
    </row>
    <row r="153" s="12" customFormat="true" ht="15.75" hidden="false" customHeight="false" outlineLevel="0" collapsed="false">
      <c r="A153" s="288"/>
      <c r="B153" s="288"/>
      <c r="C153" s="287"/>
      <c r="D153" s="271"/>
      <c r="E153" s="380"/>
      <c r="F153" s="275"/>
      <c r="G153" s="272" t="s">
        <v>30</v>
      </c>
      <c r="H153" s="272"/>
      <c r="I153" s="273"/>
      <c r="J153" s="40" t="n">
        <v>0</v>
      </c>
      <c r="K153" s="274"/>
      <c r="L153" s="50"/>
      <c r="M153" s="51"/>
      <c r="N153" s="333"/>
      <c r="O153" s="332"/>
      <c r="P153" s="332"/>
      <c r="Q153" s="332"/>
      <c r="R153" s="332"/>
      <c r="S153" s="332"/>
      <c r="T153" s="332"/>
      <c r="U153" s="332"/>
      <c r="V153" s="332"/>
      <c r="W153" s="332"/>
      <c r="X153" s="332"/>
      <c r="Y153" s="332"/>
      <c r="Z153" s="332"/>
      <c r="AA153" s="332"/>
    </row>
    <row r="154" s="12" customFormat="true" ht="15" hidden="false" customHeight="true" outlineLevel="0" collapsed="false">
      <c r="A154" s="288"/>
      <c r="B154" s="288"/>
      <c r="C154" s="287"/>
      <c r="D154" s="271" t="s">
        <v>31</v>
      </c>
      <c r="E154" s="380"/>
      <c r="F154" s="275"/>
      <c r="G154" s="272" t="s">
        <v>32</v>
      </c>
      <c r="H154" s="272"/>
      <c r="I154" s="273"/>
      <c r="J154" s="40" t="n">
        <v>0</v>
      </c>
      <c r="K154" s="274"/>
      <c r="L154" s="50"/>
      <c r="M154" s="51"/>
      <c r="N154" s="333"/>
      <c r="O154" s="332"/>
      <c r="P154" s="332"/>
      <c r="Q154" s="332"/>
      <c r="R154" s="332"/>
      <c r="S154" s="332"/>
      <c r="T154" s="332"/>
      <c r="U154" s="332"/>
      <c r="V154" s="332"/>
      <c r="W154" s="332"/>
      <c r="X154" s="332"/>
      <c r="Y154" s="332"/>
      <c r="Z154" s="332"/>
      <c r="AA154" s="332"/>
    </row>
    <row r="155" s="12" customFormat="true" ht="15" hidden="false" customHeight="true" outlineLevel="0" collapsed="false">
      <c r="A155" s="288"/>
      <c r="B155" s="288"/>
      <c r="C155" s="287"/>
      <c r="D155" s="271" t="s">
        <v>33</v>
      </c>
      <c r="E155" s="380"/>
      <c r="F155" s="275"/>
      <c r="G155" s="272" t="s">
        <v>33</v>
      </c>
      <c r="H155" s="272"/>
      <c r="I155" s="273"/>
      <c r="J155" s="40" t="n">
        <v>0</v>
      </c>
      <c r="K155" s="274"/>
      <c r="L155" s="50"/>
      <c r="M155" s="51"/>
      <c r="N155" s="333"/>
      <c r="O155" s="332"/>
      <c r="P155" s="332"/>
      <c r="Q155" s="332"/>
      <c r="R155" s="332"/>
      <c r="S155" s="332"/>
      <c r="T155" s="332"/>
      <c r="U155" s="332"/>
      <c r="V155" s="332"/>
      <c r="W155" s="332"/>
      <c r="X155" s="332"/>
      <c r="Y155" s="332"/>
      <c r="Z155" s="332"/>
      <c r="AA155" s="332"/>
    </row>
    <row r="156" s="38" customFormat="true" ht="15.75" hidden="false" customHeight="false" outlineLevel="0" collapsed="false">
      <c r="A156" s="288"/>
      <c r="B156" s="288"/>
      <c r="C156" s="287"/>
      <c r="D156" s="271"/>
      <c r="E156" s="380"/>
      <c r="F156" s="275"/>
      <c r="G156" s="272" t="s">
        <v>34</v>
      </c>
      <c r="H156" s="272"/>
      <c r="I156" s="273"/>
      <c r="J156" s="40" t="n">
        <v>0</v>
      </c>
      <c r="K156" s="274"/>
      <c r="L156" s="50"/>
      <c r="M156" s="51"/>
      <c r="N156" s="333"/>
      <c r="O156" s="332"/>
      <c r="P156" s="332"/>
      <c r="Q156" s="332"/>
      <c r="R156" s="332"/>
      <c r="S156" s="332"/>
      <c r="T156" s="332"/>
      <c r="U156" s="332"/>
      <c r="V156" s="332"/>
      <c r="W156" s="332"/>
      <c r="X156" s="332"/>
      <c r="Y156" s="332"/>
      <c r="Z156" s="332"/>
      <c r="AA156" s="332"/>
    </row>
    <row r="157" s="38" customFormat="true" ht="74.25" hidden="false" customHeight="true" outlineLevel="0" collapsed="false">
      <c r="A157" s="286" t="s">
        <v>270</v>
      </c>
      <c r="B157" s="291"/>
      <c r="C157" s="287" t="s">
        <v>269</v>
      </c>
      <c r="D157" s="287" t="s">
        <v>28</v>
      </c>
      <c r="E157" s="290" t="s">
        <v>28</v>
      </c>
      <c r="F157" s="287" t="s">
        <v>28</v>
      </c>
      <c r="G157" s="334" t="s">
        <v>28</v>
      </c>
      <c r="H157" s="254" t="s">
        <v>28</v>
      </c>
      <c r="I157" s="279" t="s">
        <v>28</v>
      </c>
      <c r="J157" s="29"/>
      <c r="K157" s="259"/>
      <c r="L157" s="31"/>
      <c r="M157" s="32"/>
      <c r="N157" s="63"/>
      <c r="O157" s="332"/>
      <c r="P157" s="332"/>
      <c r="Q157" s="332"/>
      <c r="R157" s="332"/>
      <c r="S157" s="332"/>
      <c r="T157" s="332"/>
      <c r="U157" s="332"/>
      <c r="V157" s="332"/>
      <c r="W157" s="332"/>
      <c r="X157" s="332"/>
      <c r="Y157" s="332"/>
      <c r="Z157" s="332"/>
      <c r="AA157" s="332"/>
    </row>
    <row r="158" s="38" customFormat="true" ht="15" hidden="false" customHeight="true" outlineLevel="0" collapsed="false">
      <c r="A158" s="286" t="s">
        <v>271</v>
      </c>
      <c r="B158" s="286"/>
      <c r="C158" s="287" t="s">
        <v>236</v>
      </c>
      <c r="D158" s="271" t="s">
        <v>27</v>
      </c>
      <c r="E158" s="380"/>
      <c r="F158" s="275"/>
      <c r="G158" s="272" t="s">
        <v>29</v>
      </c>
      <c r="H158" s="272"/>
      <c r="I158" s="273"/>
      <c r="J158" s="29"/>
      <c r="K158" s="259" t="n">
        <f aca="false">K159+K160+K161+K162</f>
        <v>9866.7</v>
      </c>
      <c r="L158" s="31"/>
      <c r="M158" s="32"/>
      <c r="N158" s="63"/>
      <c r="O158" s="332"/>
      <c r="P158" s="332"/>
      <c r="Q158" s="332"/>
      <c r="R158" s="332"/>
      <c r="S158" s="332"/>
      <c r="T158" s="332"/>
      <c r="U158" s="332"/>
      <c r="V158" s="332"/>
      <c r="W158" s="332"/>
      <c r="X158" s="332"/>
      <c r="Y158" s="332"/>
      <c r="Z158" s="332"/>
      <c r="AA158" s="332"/>
    </row>
    <row r="159" s="38" customFormat="true" ht="15.75" hidden="false" customHeight="false" outlineLevel="0" collapsed="false">
      <c r="A159" s="286"/>
      <c r="B159" s="286"/>
      <c r="C159" s="287" t="s">
        <v>236</v>
      </c>
      <c r="D159" s="271"/>
      <c r="E159" s="380"/>
      <c r="F159" s="275"/>
      <c r="G159" s="272" t="s">
        <v>30</v>
      </c>
      <c r="H159" s="272"/>
      <c r="I159" s="273"/>
      <c r="J159" s="29"/>
      <c r="K159" s="259"/>
      <c r="L159" s="31"/>
      <c r="M159" s="32"/>
      <c r="N159" s="63"/>
      <c r="O159" s="332"/>
      <c r="P159" s="332"/>
      <c r="Q159" s="332"/>
      <c r="R159" s="332"/>
      <c r="S159" s="332"/>
      <c r="T159" s="332"/>
      <c r="U159" s="332"/>
      <c r="V159" s="332"/>
      <c r="W159" s="332"/>
      <c r="X159" s="332"/>
      <c r="Y159" s="332"/>
      <c r="Z159" s="332"/>
      <c r="AA159" s="332"/>
    </row>
    <row r="160" s="38" customFormat="true" ht="15" hidden="false" customHeight="true" outlineLevel="0" collapsed="false">
      <c r="A160" s="286"/>
      <c r="B160" s="286"/>
      <c r="C160" s="287" t="s">
        <v>236</v>
      </c>
      <c r="D160" s="271" t="s">
        <v>31</v>
      </c>
      <c r="E160" s="380"/>
      <c r="F160" s="275"/>
      <c r="G160" s="272" t="s">
        <v>32</v>
      </c>
      <c r="H160" s="272"/>
      <c r="I160" s="273"/>
      <c r="J160" s="29"/>
      <c r="K160" s="259"/>
      <c r="L160" s="31"/>
      <c r="M160" s="32"/>
      <c r="N160" s="63"/>
      <c r="O160" s="332"/>
      <c r="P160" s="332"/>
      <c r="Q160" s="332"/>
      <c r="R160" s="332"/>
      <c r="S160" s="332"/>
      <c r="T160" s="332"/>
      <c r="U160" s="332"/>
      <c r="V160" s="332"/>
      <c r="W160" s="332"/>
      <c r="X160" s="332"/>
      <c r="Y160" s="332"/>
      <c r="Z160" s="332"/>
      <c r="AA160" s="332"/>
    </row>
    <row r="161" s="12" customFormat="true" ht="15" hidden="false" customHeight="true" outlineLevel="0" collapsed="false">
      <c r="A161" s="286"/>
      <c r="B161" s="286"/>
      <c r="C161" s="287" t="s">
        <v>236</v>
      </c>
      <c r="D161" s="271" t="s">
        <v>33</v>
      </c>
      <c r="E161" s="380"/>
      <c r="F161" s="275"/>
      <c r="G161" s="272" t="s">
        <v>33</v>
      </c>
      <c r="H161" s="272"/>
      <c r="I161" s="273"/>
      <c r="J161" s="29"/>
      <c r="K161" s="259" t="n">
        <v>9866.7</v>
      </c>
      <c r="L161" s="31"/>
      <c r="M161" s="32"/>
      <c r="N161" s="63"/>
      <c r="O161" s="332"/>
      <c r="P161" s="332"/>
      <c r="Q161" s="332"/>
      <c r="R161" s="332"/>
      <c r="S161" s="332"/>
      <c r="T161" s="332"/>
      <c r="U161" s="332"/>
      <c r="V161" s="332"/>
      <c r="W161" s="332"/>
      <c r="X161" s="332"/>
      <c r="Y161" s="332"/>
      <c r="Z161" s="332"/>
      <c r="AA161" s="332"/>
    </row>
    <row r="162" s="12" customFormat="true" ht="15.75" hidden="false" customHeight="false" outlineLevel="0" collapsed="false">
      <c r="A162" s="286"/>
      <c r="B162" s="286"/>
      <c r="C162" s="287" t="s">
        <v>236</v>
      </c>
      <c r="D162" s="271"/>
      <c r="E162" s="380"/>
      <c r="F162" s="275"/>
      <c r="G162" s="272" t="s">
        <v>34</v>
      </c>
      <c r="H162" s="272"/>
      <c r="I162" s="273"/>
      <c r="J162" s="29"/>
      <c r="K162" s="259"/>
      <c r="L162" s="31"/>
      <c r="M162" s="32"/>
      <c r="N162" s="63"/>
      <c r="O162" s="332"/>
      <c r="P162" s="332"/>
      <c r="Q162" s="332"/>
      <c r="R162" s="332"/>
      <c r="S162" s="332"/>
      <c r="T162" s="332"/>
      <c r="U162" s="332"/>
      <c r="V162" s="332"/>
      <c r="W162" s="332"/>
      <c r="X162" s="332"/>
      <c r="Y162" s="332"/>
      <c r="Z162" s="332"/>
      <c r="AA162" s="332"/>
    </row>
    <row r="163" s="12" customFormat="true" ht="85.5" hidden="false" customHeight="true" outlineLevel="0" collapsed="false">
      <c r="A163" s="286" t="s">
        <v>272</v>
      </c>
      <c r="B163" s="291"/>
      <c r="C163" s="287" t="s">
        <v>236</v>
      </c>
      <c r="D163" s="287" t="s">
        <v>28</v>
      </c>
      <c r="E163" s="290" t="s">
        <v>28</v>
      </c>
      <c r="F163" s="287" t="s">
        <v>28</v>
      </c>
      <c r="G163" s="254" t="s">
        <v>28</v>
      </c>
      <c r="H163" s="254" t="s">
        <v>28</v>
      </c>
      <c r="I163" s="279" t="s">
        <v>28</v>
      </c>
      <c r="J163" s="29"/>
      <c r="K163" s="259"/>
      <c r="L163" s="31"/>
      <c r="M163" s="32"/>
      <c r="N163" s="63"/>
      <c r="O163" s="94"/>
      <c r="P163" s="37"/>
    </row>
    <row r="164" s="12" customFormat="true" ht="15" hidden="false" customHeight="true" outlineLevel="0" collapsed="false">
      <c r="A164" s="269" t="s">
        <v>273</v>
      </c>
      <c r="B164" s="269"/>
      <c r="C164" s="270" t="s">
        <v>233</v>
      </c>
      <c r="D164" s="271" t="s">
        <v>27</v>
      </c>
      <c r="E164" s="380"/>
      <c r="F164" s="275"/>
      <c r="G164" s="272" t="s">
        <v>29</v>
      </c>
      <c r="H164" s="272"/>
      <c r="I164" s="273"/>
      <c r="J164" s="106" t="n">
        <f aca="false">J165+J166+J167+J168</f>
        <v>0</v>
      </c>
      <c r="K164" s="298" t="n">
        <f aca="false">K165+K166+K167+K168</f>
        <v>0</v>
      </c>
      <c r="L164" s="107" t="n">
        <f aca="false">L165+L166+L167+L168</f>
        <v>0</v>
      </c>
      <c r="M164" s="108" t="n">
        <f aca="false">M165+M166+M167+M168</f>
        <v>0</v>
      </c>
      <c r="N164" s="52"/>
      <c r="P164" s="37"/>
    </row>
    <row r="165" s="12" customFormat="true" ht="15.75" hidden="false" customHeight="false" outlineLevel="0" collapsed="false">
      <c r="A165" s="269"/>
      <c r="B165" s="269"/>
      <c r="C165" s="270"/>
      <c r="D165" s="271"/>
      <c r="E165" s="380"/>
      <c r="F165" s="275"/>
      <c r="G165" s="272" t="s">
        <v>30</v>
      </c>
      <c r="H165" s="272"/>
      <c r="I165" s="273"/>
      <c r="J165" s="29" t="n">
        <v>0</v>
      </c>
      <c r="K165" s="274"/>
      <c r="L165" s="50" t="n">
        <v>0</v>
      </c>
      <c r="M165" s="51"/>
      <c r="N165" s="52"/>
      <c r="P165" s="37"/>
    </row>
    <row r="166" s="12" customFormat="true" ht="15" hidden="false" customHeight="true" outlineLevel="0" collapsed="false">
      <c r="A166" s="269"/>
      <c r="B166" s="269"/>
      <c r="C166" s="270"/>
      <c r="D166" s="271" t="s">
        <v>31</v>
      </c>
      <c r="E166" s="380"/>
      <c r="F166" s="275"/>
      <c r="G166" s="272" t="s">
        <v>32</v>
      </c>
      <c r="H166" s="272"/>
      <c r="I166" s="273"/>
      <c r="J166" s="29" t="n">
        <v>0</v>
      </c>
      <c r="K166" s="274"/>
      <c r="L166" s="50" t="n">
        <v>0</v>
      </c>
      <c r="M166" s="51"/>
      <c r="N166" s="52"/>
    </row>
    <row r="167" s="12" customFormat="true" ht="15" hidden="false" customHeight="true" outlineLevel="0" collapsed="false">
      <c r="A167" s="269"/>
      <c r="B167" s="269"/>
      <c r="C167" s="270"/>
      <c r="D167" s="271" t="s">
        <v>33</v>
      </c>
      <c r="E167" s="380"/>
      <c r="F167" s="275"/>
      <c r="G167" s="272" t="s">
        <v>33</v>
      </c>
      <c r="H167" s="272"/>
      <c r="I167" s="273"/>
      <c r="J167" s="29" t="n">
        <v>0</v>
      </c>
      <c r="K167" s="274" t="n">
        <f aca="false">K172</f>
        <v>0</v>
      </c>
      <c r="L167" s="50" t="n">
        <v>0</v>
      </c>
      <c r="M167" s="51"/>
      <c r="N167" s="52"/>
    </row>
    <row r="168" s="12" customFormat="true" ht="15.75" hidden="false" customHeight="true" outlineLevel="0" collapsed="false">
      <c r="A168" s="269"/>
      <c r="B168" s="269"/>
      <c r="C168" s="270"/>
      <c r="D168" s="271"/>
      <c r="E168" s="380"/>
      <c r="F168" s="275"/>
      <c r="G168" s="272" t="s">
        <v>34</v>
      </c>
      <c r="H168" s="272"/>
      <c r="I168" s="273"/>
      <c r="J168" s="29" t="n">
        <f aca="false">J179</f>
        <v>0</v>
      </c>
      <c r="K168" s="274"/>
      <c r="L168" s="50" t="n">
        <v>0</v>
      </c>
      <c r="M168" s="51"/>
      <c r="N168" s="52"/>
    </row>
    <row r="169" s="12" customFormat="true" ht="15" hidden="false" customHeight="true" outlineLevel="0" collapsed="false">
      <c r="A169" s="288" t="s">
        <v>274</v>
      </c>
      <c r="B169" s="288"/>
      <c r="C169" s="287" t="s">
        <v>242</v>
      </c>
      <c r="D169" s="271" t="s">
        <v>27</v>
      </c>
      <c r="E169" s="380"/>
      <c r="F169" s="275"/>
      <c r="G169" s="272" t="s">
        <v>29</v>
      </c>
      <c r="H169" s="272"/>
      <c r="I169" s="273"/>
      <c r="J169" s="106" t="n">
        <f aca="false">J170+J171+J172+J173</f>
        <v>0</v>
      </c>
      <c r="K169" s="298" t="n">
        <f aca="false">K170+K171+K172+K173</f>
        <v>0</v>
      </c>
      <c r="L169" s="107" t="n">
        <f aca="false">L170+L171+L172+L173</f>
        <v>0</v>
      </c>
      <c r="M169" s="108" t="n">
        <f aca="false">M170+M171+M172+M173</f>
        <v>0</v>
      </c>
      <c r="N169" s="59"/>
    </row>
    <row r="170" s="147" customFormat="true" ht="15.75" hidden="false" customHeight="false" outlineLevel="0" collapsed="false">
      <c r="A170" s="288"/>
      <c r="B170" s="288"/>
      <c r="C170" s="287"/>
      <c r="D170" s="271"/>
      <c r="E170" s="380"/>
      <c r="F170" s="275"/>
      <c r="G170" s="272" t="s">
        <v>30</v>
      </c>
      <c r="H170" s="272"/>
      <c r="I170" s="273"/>
      <c r="J170" s="40"/>
      <c r="K170" s="274"/>
      <c r="L170" s="50"/>
      <c r="M170" s="51"/>
      <c r="N170" s="59"/>
      <c r="O170" s="12"/>
      <c r="P170" s="12"/>
      <c r="Q170" s="12"/>
      <c r="R170" s="12"/>
      <c r="S170" s="12"/>
      <c r="T170" s="12"/>
      <c r="U170" s="12"/>
      <c r="V170" s="12"/>
      <c r="W170" s="12"/>
      <c r="X170" s="12"/>
      <c r="Y170" s="12"/>
      <c r="Z170" s="12"/>
      <c r="AA170" s="12"/>
    </row>
    <row r="171" s="147" customFormat="true" ht="15" hidden="false" customHeight="true" outlineLevel="0" collapsed="false">
      <c r="A171" s="288"/>
      <c r="B171" s="288"/>
      <c r="C171" s="287"/>
      <c r="D171" s="271" t="s">
        <v>31</v>
      </c>
      <c r="E171" s="380"/>
      <c r="F171" s="275"/>
      <c r="G171" s="272" t="s">
        <v>32</v>
      </c>
      <c r="H171" s="272"/>
      <c r="I171" s="273"/>
      <c r="J171" s="40"/>
      <c r="K171" s="274"/>
      <c r="L171" s="50" t="n">
        <v>0</v>
      </c>
      <c r="M171" s="51"/>
      <c r="N171" s="59"/>
      <c r="O171" s="12"/>
      <c r="P171" s="12"/>
      <c r="Q171" s="12"/>
      <c r="R171" s="12"/>
      <c r="S171" s="12"/>
      <c r="T171" s="12"/>
      <c r="U171" s="12"/>
      <c r="V171" s="12"/>
      <c r="W171" s="12"/>
      <c r="X171" s="12"/>
      <c r="Y171" s="12"/>
      <c r="Z171" s="12"/>
      <c r="AA171" s="12"/>
    </row>
    <row r="172" s="147" customFormat="true" ht="15" hidden="false" customHeight="true" outlineLevel="0" collapsed="false">
      <c r="A172" s="288"/>
      <c r="B172" s="288"/>
      <c r="C172" s="287"/>
      <c r="D172" s="271" t="s">
        <v>33</v>
      </c>
      <c r="E172" s="380"/>
      <c r="F172" s="275"/>
      <c r="G172" s="272" t="s">
        <v>33</v>
      </c>
      <c r="H172" s="272"/>
      <c r="I172" s="273"/>
      <c r="J172" s="40" t="n">
        <v>0</v>
      </c>
      <c r="K172" s="274" t="n">
        <v>0</v>
      </c>
      <c r="L172" s="50" t="n">
        <v>0</v>
      </c>
      <c r="M172" s="51"/>
      <c r="N172" s="59"/>
      <c r="O172" s="12"/>
      <c r="P172" s="12"/>
      <c r="Q172" s="12"/>
      <c r="R172" s="12"/>
      <c r="S172" s="12"/>
      <c r="T172" s="12"/>
      <c r="U172" s="12"/>
      <c r="V172" s="12"/>
      <c r="W172" s="12"/>
      <c r="X172" s="12"/>
      <c r="Y172" s="12"/>
      <c r="Z172" s="12"/>
      <c r="AA172" s="12"/>
    </row>
    <row r="173" s="147" customFormat="true" ht="15.75" hidden="false" customHeight="false" outlineLevel="0" collapsed="false">
      <c r="A173" s="288"/>
      <c r="B173" s="288"/>
      <c r="C173" s="287"/>
      <c r="D173" s="271"/>
      <c r="E173" s="380"/>
      <c r="F173" s="275"/>
      <c r="G173" s="272" t="s">
        <v>34</v>
      </c>
      <c r="H173" s="272"/>
      <c r="I173" s="273"/>
      <c r="J173" s="40"/>
      <c r="K173" s="274"/>
      <c r="L173" s="50"/>
      <c r="M173" s="51"/>
      <c r="N173" s="59"/>
      <c r="O173" s="12"/>
      <c r="P173" s="12"/>
      <c r="Q173" s="12"/>
      <c r="R173" s="12"/>
      <c r="S173" s="12"/>
      <c r="T173" s="12"/>
      <c r="U173" s="12"/>
      <c r="V173" s="12"/>
      <c r="W173" s="12"/>
      <c r="X173" s="12"/>
      <c r="Y173" s="12"/>
      <c r="Z173" s="12"/>
      <c r="AA173" s="12"/>
    </row>
    <row r="174" s="147" customFormat="true" ht="94.5" hidden="false" customHeight="true" outlineLevel="0" collapsed="false">
      <c r="A174" s="286" t="s">
        <v>275</v>
      </c>
      <c r="B174" s="291"/>
      <c r="C174" s="287" t="s">
        <v>244</v>
      </c>
      <c r="D174" s="287" t="s">
        <v>28</v>
      </c>
      <c r="E174" s="290" t="s">
        <v>28</v>
      </c>
      <c r="F174" s="287" t="s">
        <v>28</v>
      </c>
      <c r="G174" s="254" t="s">
        <v>28</v>
      </c>
      <c r="H174" s="254" t="s">
        <v>28</v>
      </c>
      <c r="I174" s="279" t="s">
        <v>28</v>
      </c>
      <c r="J174" s="29"/>
      <c r="K174" s="259"/>
      <c r="L174" s="31"/>
      <c r="M174" s="32"/>
      <c r="N174" s="63"/>
      <c r="O174" s="335"/>
      <c r="P174" s="38"/>
      <c r="Q174" s="38"/>
      <c r="R174" s="38"/>
      <c r="S174" s="38"/>
      <c r="T174" s="38"/>
      <c r="U174" s="38"/>
      <c r="V174" s="38"/>
      <c r="W174" s="38"/>
      <c r="X174" s="38"/>
      <c r="Y174" s="38"/>
      <c r="Z174" s="38"/>
      <c r="AA174" s="38"/>
    </row>
    <row r="175" s="147" customFormat="true" ht="15" hidden="false" customHeight="true" outlineLevel="0" collapsed="false">
      <c r="A175" s="261" t="s">
        <v>133</v>
      </c>
      <c r="B175" s="261"/>
      <c r="C175" s="262" t="s">
        <v>26</v>
      </c>
      <c r="D175" s="263" t="s">
        <v>27</v>
      </c>
      <c r="E175" s="379"/>
      <c r="F175" s="265"/>
      <c r="G175" s="266" t="s">
        <v>29</v>
      </c>
      <c r="H175" s="266"/>
      <c r="I175" s="267"/>
      <c r="J175" s="40" t="n">
        <f aca="false">J180+J191+J202+J224</f>
        <v>2808.7</v>
      </c>
      <c r="K175" s="40" t="n">
        <f aca="false">K180+K191+K202+K224</f>
        <v>24500</v>
      </c>
      <c r="L175" s="40" t="n">
        <f aca="false">L178</f>
        <v>0</v>
      </c>
      <c r="M175" s="42"/>
      <c r="N175" s="336"/>
      <c r="O175" s="38"/>
      <c r="P175" s="38"/>
      <c r="Q175" s="38"/>
      <c r="R175" s="38"/>
      <c r="S175" s="38"/>
      <c r="T175" s="38"/>
      <c r="U175" s="38"/>
      <c r="V175" s="38"/>
      <c r="W175" s="38"/>
      <c r="X175" s="38"/>
      <c r="Y175" s="38"/>
      <c r="Z175" s="38"/>
      <c r="AA175" s="38"/>
    </row>
    <row r="176" s="147" customFormat="true" ht="15.75" hidden="false" customHeight="false" outlineLevel="0" collapsed="false">
      <c r="A176" s="261"/>
      <c r="B176" s="261"/>
      <c r="C176" s="262"/>
      <c r="D176" s="263"/>
      <c r="E176" s="379"/>
      <c r="F176" s="265"/>
      <c r="G176" s="266" t="s">
        <v>30</v>
      </c>
      <c r="H176" s="266"/>
      <c r="I176" s="267"/>
      <c r="J176" s="40"/>
      <c r="K176" s="40"/>
      <c r="L176" s="40"/>
      <c r="M176" s="42"/>
      <c r="N176" s="336"/>
      <c r="O176" s="38"/>
      <c r="P176" s="38"/>
      <c r="Q176" s="38"/>
      <c r="R176" s="38"/>
      <c r="S176" s="38"/>
      <c r="T176" s="38"/>
      <c r="U176" s="38"/>
      <c r="V176" s="38"/>
      <c r="W176" s="38"/>
      <c r="X176" s="38"/>
      <c r="Y176" s="38"/>
      <c r="Z176" s="38"/>
      <c r="AA176" s="38"/>
    </row>
    <row r="177" s="147" customFormat="true" ht="15" hidden="false" customHeight="true" outlineLevel="0" collapsed="false">
      <c r="A177" s="261"/>
      <c r="B177" s="261"/>
      <c r="C177" s="262"/>
      <c r="D177" s="263" t="s">
        <v>31</v>
      </c>
      <c r="E177" s="379"/>
      <c r="F177" s="265"/>
      <c r="G177" s="266" t="s">
        <v>32</v>
      </c>
      <c r="H177" s="266"/>
      <c r="I177" s="267"/>
      <c r="J177" s="40"/>
      <c r="K177" s="40"/>
      <c r="L177" s="40"/>
      <c r="M177" s="42"/>
      <c r="N177" s="336"/>
      <c r="O177" s="38"/>
      <c r="P177" s="38"/>
      <c r="Q177" s="38"/>
      <c r="R177" s="38"/>
      <c r="S177" s="38"/>
      <c r="T177" s="38"/>
      <c r="U177" s="38"/>
      <c r="V177" s="38"/>
      <c r="W177" s="38"/>
      <c r="X177" s="38"/>
      <c r="Y177" s="38"/>
      <c r="Z177" s="38"/>
      <c r="AA177" s="38"/>
    </row>
    <row r="178" s="147" customFormat="true" ht="15" hidden="false" customHeight="true" outlineLevel="0" collapsed="false">
      <c r="A178" s="261"/>
      <c r="B178" s="261"/>
      <c r="C178" s="262"/>
      <c r="D178" s="263" t="s">
        <v>33</v>
      </c>
      <c r="E178" s="388"/>
      <c r="F178" s="265"/>
      <c r="G178" s="266" t="s">
        <v>33</v>
      </c>
      <c r="H178" s="266"/>
      <c r="I178" s="267"/>
      <c r="J178" s="40" t="n">
        <f aca="false">J183+J194+J205+J227</f>
        <v>2808.7</v>
      </c>
      <c r="K178" s="40" t="n">
        <f aca="false">K183+K194+K205+K227</f>
        <v>24500</v>
      </c>
      <c r="L178" s="40"/>
      <c r="M178" s="42"/>
      <c r="N178" s="336"/>
      <c r="O178" s="38"/>
      <c r="P178" s="38"/>
      <c r="Q178" s="38"/>
      <c r="R178" s="38"/>
      <c r="S178" s="38"/>
      <c r="T178" s="38"/>
      <c r="U178" s="38"/>
      <c r="V178" s="38"/>
      <c r="W178" s="38"/>
      <c r="X178" s="38"/>
      <c r="Y178" s="38"/>
      <c r="Z178" s="38"/>
      <c r="AA178" s="38"/>
    </row>
    <row r="179" s="147" customFormat="true" ht="15.75" hidden="false" customHeight="true" outlineLevel="0" collapsed="false">
      <c r="A179" s="261"/>
      <c r="B179" s="261"/>
      <c r="C179" s="262"/>
      <c r="D179" s="263"/>
      <c r="E179" s="388"/>
      <c r="F179" s="265"/>
      <c r="G179" s="266" t="s">
        <v>34</v>
      </c>
      <c r="H179" s="266"/>
      <c r="I179" s="267"/>
      <c r="J179" s="40"/>
      <c r="K179" s="40" t="n">
        <f aca="false">K195</f>
        <v>0</v>
      </c>
      <c r="L179" s="40"/>
      <c r="M179" s="42"/>
      <c r="N179" s="338"/>
      <c r="O179" s="12"/>
      <c r="P179" s="12"/>
      <c r="Q179" s="12"/>
      <c r="R179" s="12"/>
      <c r="S179" s="12"/>
      <c r="T179" s="12"/>
      <c r="U179" s="12"/>
      <c r="V179" s="12"/>
      <c r="W179" s="12"/>
      <c r="X179" s="12"/>
      <c r="Y179" s="12"/>
      <c r="Z179" s="12"/>
      <c r="AA179" s="12"/>
    </row>
    <row r="180" s="147" customFormat="true" ht="15" hidden="false" customHeight="true" outlineLevel="0" collapsed="false">
      <c r="A180" s="269" t="s">
        <v>134</v>
      </c>
      <c r="B180" s="269"/>
      <c r="C180" s="270" t="s">
        <v>233</v>
      </c>
      <c r="D180" s="271" t="s">
        <v>27</v>
      </c>
      <c r="E180" s="381"/>
      <c r="F180" s="275"/>
      <c r="G180" s="272" t="s">
        <v>29</v>
      </c>
      <c r="H180" s="272"/>
      <c r="I180" s="273"/>
      <c r="J180" s="40" t="n">
        <f aca="false">J183</f>
        <v>1133.2</v>
      </c>
      <c r="K180" s="274" t="n">
        <f aca="false">K183</f>
        <v>11500</v>
      </c>
      <c r="L180" s="50"/>
      <c r="M180" s="51"/>
      <c r="N180" s="59"/>
      <c r="O180" s="12"/>
      <c r="P180" s="12"/>
      <c r="Q180" s="12"/>
      <c r="R180" s="12"/>
      <c r="S180" s="12"/>
      <c r="T180" s="12"/>
      <c r="U180" s="12"/>
      <c r="V180" s="12"/>
      <c r="W180" s="12"/>
      <c r="X180" s="12"/>
      <c r="Y180" s="12"/>
      <c r="Z180" s="12"/>
      <c r="AA180" s="12"/>
    </row>
    <row r="181" s="147" customFormat="true" ht="15.75" hidden="false" customHeight="false" outlineLevel="0" collapsed="false">
      <c r="A181" s="269"/>
      <c r="B181" s="269"/>
      <c r="C181" s="270"/>
      <c r="D181" s="271"/>
      <c r="E181" s="381"/>
      <c r="F181" s="275"/>
      <c r="G181" s="272" t="s">
        <v>30</v>
      </c>
      <c r="H181" s="272"/>
      <c r="I181" s="273"/>
      <c r="J181" s="40"/>
      <c r="K181" s="274"/>
      <c r="L181" s="50"/>
      <c r="M181" s="51"/>
      <c r="N181" s="59"/>
      <c r="O181" s="12"/>
      <c r="P181" s="12"/>
      <c r="Q181" s="12"/>
      <c r="R181" s="12"/>
      <c r="S181" s="12"/>
      <c r="T181" s="12"/>
      <c r="U181" s="12"/>
      <c r="V181" s="12"/>
      <c r="W181" s="12"/>
      <c r="X181" s="12"/>
      <c r="Y181" s="12"/>
      <c r="Z181" s="12"/>
      <c r="AA181" s="12"/>
    </row>
    <row r="182" s="147" customFormat="true" ht="15" hidden="false" customHeight="true" outlineLevel="0" collapsed="false">
      <c r="A182" s="269"/>
      <c r="B182" s="269"/>
      <c r="C182" s="270"/>
      <c r="D182" s="271" t="s">
        <v>31</v>
      </c>
      <c r="E182" s="381"/>
      <c r="F182" s="275"/>
      <c r="G182" s="272" t="s">
        <v>32</v>
      </c>
      <c r="H182" s="272"/>
      <c r="I182" s="273"/>
      <c r="J182" s="40"/>
      <c r="K182" s="274"/>
      <c r="L182" s="50"/>
      <c r="M182" s="51"/>
      <c r="N182" s="59"/>
      <c r="O182" s="12"/>
      <c r="P182" s="12"/>
      <c r="Q182" s="12"/>
      <c r="R182" s="12"/>
      <c r="S182" s="12"/>
      <c r="T182" s="12"/>
      <c r="U182" s="12"/>
      <c r="V182" s="12"/>
      <c r="W182" s="12"/>
      <c r="X182" s="12"/>
      <c r="Y182" s="12"/>
      <c r="Z182" s="12"/>
      <c r="AA182" s="12"/>
    </row>
    <row r="183" s="147" customFormat="true" ht="15" hidden="false" customHeight="true" outlineLevel="0" collapsed="false">
      <c r="A183" s="269"/>
      <c r="B183" s="269"/>
      <c r="C183" s="270"/>
      <c r="D183" s="271" t="s">
        <v>33</v>
      </c>
      <c r="E183" s="383"/>
      <c r="F183" s="275"/>
      <c r="G183" s="272" t="s">
        <v>33</v>
      </c>
      <c r="H183" s="272"/>
      <c r="I183" s="273"/>
      <c r="J183" s="40" t="n">
        <f aca="false">J188</f>
        <v>1133.2</v>
      </c>
      <c r="K183" s="274" t="n">
        <f aca="false">K188</f>
        <v>11500</v>
      </c>
      <c r="L183" s="50" t="n">
        <f aca="false">L188</f>
        <v>0</v>
      </c>
      <c r="M183" s="51"/>
      <c r="N183" s="59"/>
      <c r="O183" s="12"/>
      <c r="P183" s="12"/>
      <c r="Q183" s="12"/>
      <c r="R183" s="12"/>
      <c r="S183" s="12"/>
      <c r="T183" s="12"/>
      <c r="U183" s="12"/>
      <c r="V183" s="12"/>
      <c r="W183" s="12"/>
      <c r="X183" s="12"/>
      <c r="Y183" s="12"/>
      <c r="Z183" s="12"/>
      <c r="AA183" s="12"/>
    </row>
    <row r="184" s="147" customFormat="true" ht="15.75" hidden="false" customHeight="true" outlineLevel="0" collapsed="false">
      <c r="A184" s="269"/>
      <c r="B184" s="269"/>
      <c r="C184" s="270"/>
      <c r="D184" s="271"/>
      <c r="E184" s="383"/>
      <c r="F184" s="275"/>
      <c r="G184" s="272" t="s">
        <v>34</v>
      </c>
      <c r="H184" s="272"/>
      <c r="I184" s="273"/>
      <c r="J184" s="40"/>
      <c r="K184" s="274"/>
      <c r="L184" s="50"/>
      <c r="M184" s="51"/>
      <c r="N184" s="63"/>
      <c r="O184" s="12"/>
      <c r="P184" s="12"/>
      <c r="Q184" s="12"/>
      <c r="R184" s="12"/>
      <c r="S184" s="12"/>
      <c r="T184" s="12"/>
      <c r="U184" s="12"/>
      <c r="V184" s="12"/>
      <c r="W184" s="12"/>
      <c r="X184" s="12"/>
      <c r="Y184" s="12"/>
      <c r="Z184" s="12"/>
      <c r="AA184" s="12"/>
    </row>
    <row r="185" s="147" customFormat="true" ht="15" hidden="false" customHeight="true" outlineLevel="0" collapsed="false">
      <c r="A185" s="288" t="s">
        <v>135</v>
      </c>
      <c r="B185" s="288"/>
      <c r="C185" s="287" t="s">
        <v>244</v>
      </c>
      <c r="D185" s="271" t="s">
        <v>27</v>
      </c>
      <c r="E185" s="380"/>
      <c r="F185" s="340"/>
      <c r="G185" s="272" t="s">
        <v>29</v>
      </c>
      <c r="H185" s="272"/>
      <c r="I185" s="273"/>
      <c r="J185" s="40" t="n">
        <f aca="false">J188</f>
        <v>1133.2</v>
      </c>
      <c r="K185" s="274" t="n">
        <f aca="false">K188</f>
        <v>11500</v>
      </c>
      <c r="L185" s="50" t="n">
        <f aca="false">L188</f>
        <v>0</v>
      </c>
      <c r="M185" s="51"/>
      <c r="N185" s="63"/>
      <c r="O185" s="12"/>
      <c r="P185" s="12"/>
      <c r="Q185" s="12"/>
      <c r="R185" s="12"/>
      <c r="S185" s="12"/>
      <c r="T185" s="12"/>
      <c r="U185" s="12"/>
      <c r="V185" s="12"/>
      <c r="W185" s="12"/>
      <c r="X185" s="12"/>
      <c r="Y185" s="12"/>
      <c r="Z185" s="12"/>
      <c r="AA185" s="12"/>
    </row>
    <row r="186" s="147" customFormat="true" ht="15.75" hidden="false" customHeight="false" outlineLevel="0" collapsed="false">
      <c r="A186" s="288"/>
      <c r="B186" s="288"/>
      <c r="C186" s="287"/>
      <c r="D186" s="271"/>
      <c r="E186" s="380"/>
      <c r="F186" s="340"/>
      <c r="G186" s="272" t="s">
        <v>30</v>
      </c>
      <c r="H186" s="272"/>
      <c r="I186" s="273"/>
      <c r="J186" s="40"/>
      <c r="K186" s="274"/>
      <c r="L186" s="50"/>
      <c r="M186" s="51"/>
      <c r="N186" s="63"/>
      <c r="O186" s="12"/>
      <c r="P186" s="12"/>
      <c r="Q186" s="12"/>
      <c r="R186" s="12"/>
      <c r="S186" s="12"/>
      <c r="T186" s="12"/>
      <c r="U186" s="12"/>
      <c r="V186" s="12"/>
      <c r="W186" s="12"/>
      <c r="X186" s="12"/>
      <c r="Y186" s="12"/>
      <c r="Z186" s="12"/>
      <c r="AA186" s="12"/>
    </row>
    <row r="187" s="147" customFormat="true" ht="15" hidden="false" customHeight="true" outlineLevel="0" collapsed="false">
      <c r="A187" s="288"/>
      <c r="B187" s="288"/>
      <c r="C187" s="287"/>
      <c r="D187" s="271" t="s">
        <v>31</v>
      </c>
      <c r="E187" s="380"/>
      <c r="F187" s="340"/>
      <c r="G187" s="272" t="s">
        <v>32</v>
      </c>
      <c r="H187" s="272"/>
      <c r="I187" s="273"/>
      <c r="J187" s="40"/>
      <c r="K187" s="274"/>
      <c r="L187" s="50"/>
      <c r="M187" s="51"/>
      <c r="N187" s="52"/>
      <c r="O187" s="12"/>
      <c r="P187" s="12"/>
      <c r="Q187" s="12"/>
      <c r="R187" s="12"/>
      <c r="S187" s="12"/>
      <c r="T187" s="12"/>
      <c r="U187" s="12"/>
      <c r="V187" s="12"/>
      <c r="W187" s="12"/>
      <c r="X187" s="12"/>
      <c r="Y187" s="12"/>
      <c r="Z187" s="12"/>
      <c r="AA187" s="12"/>
    </row>
    <row r="188" s="147" customFormat="true" ht="15" hidden="false" customHeight="true" outlineLevel="0" collapsed="false">
      <c r="A188" s="288"/>
      <c r="B188" s="288"/>
      <c r="C188" s="287"/>
      <c r="D188" s="271" t="s">
        <v>33</v>
      </c>
      <c r="E188" s="380"/>
      <c r="F188" s="275"/>
      <c r="G188" s="272" t="s">
        <v>33</v>
      </c>
      <c r="H188" s="272"/>
      <c r="I188" s="273"/>
      <c r="J188" s="40" t="n">
        <v>1133.2</v>
      </c>
      <c r="K188" s="274" t="n">
        <v>11500</v>
      </c>
      <c r="L188" s="50"/>
      <c r="M188" s="51"/>
      <c r="N188" s="52"/>
    </row>
    <row r="189" s="147" customFormat="true" ht="15.75" hidden="false" customHeight="false" outlineLevel="0" collapsed="false">
      <c r="A189" s="288"/>
      <c r="B189" s="288"/>
      <c r="C189" s="287"/>
      <c r="D189" s="271"/>
      <c r="E189" s="380"/>
      <c r="F189" s="275"/>
      <c r="G189" s="272" t="s">
        <v>34</v>
      </c>
      <c r="H189" s="272"/>
      <c r="I189" s="273"/>
      <c r="J189" s="153"/>
      <c r="K189" s="341"/>
      <c r="L189" s="154"/>
      <c r="M189" s="146"/>
      <c r="N189" s="43"/>
    </row>
    <row r="190" s="147" customFormat="true" ht="79.5" hidden="false" customHeight="true" outlineLevel="0" collapsed="false">
      <c r="A190" s="286" t="s">
        <v>277</v>
      </c>
      <c r="B190" s="286"/>
      <c r="C190" s="287" t="s">
        <v>244</v>
      </c>
      <c r="D190" s="287" t="s">
        <v>28</v>
      </c>
      <c r="E190" s="290" t="s">
        <v>28</v>
      </c>
      <c r="F190" s="287" t="s">
        <v>28</v>
      </c>
      <c r="G190" s="254" t="s">
        <v>28</v>
      </c>
      <c r="H190" s="254" t="s">
        <v>28</v>
      </c>
      <c r="I190" s="279" t="s">
        <v>28</v>
      </c>
      <c r="J190" s="156"/>
      <c r="K190" s="342"/>
      <c r="L190" s="158"/>
      <c r="M190" s="159"/>
      <c r="N190" s="43"/>
    </row>
    <row r="191" s="147" customFormat="true" ht="15" hidden="false" customHeight="true" outlineLevel="0" collapsed="false">
      <c r="A191" s="269" t="s">
        <v>140</v>
      </c>
      <c r="B191" s="269"/>
      <c r="C191" s="270" t="s">
        <v>233</v>
      </c>
      <c r="D191" s="271" t="s">
        <v>27</v>
      </c>
      <c r="E191" s="389"/>
      <c r="F191" s="275"/>
      <c r="G191" s="272" t="s">
        <v>29</v>
      </c>
      <c r="H191" s="272"/>
      <c r="I191" s="273"/>
      <c r="J191" s="153" t="n">
        <f aca="false">J194</f>
        <v>0</v>
      </c>
      <c r="K191" s="341" t="n">
        <f aca="false">K194+K195</f>
        <v>300</v>
      </c>
      <c r="L191" s="154" t="n">
        <f aca="false">L194</f>
        <v>0</v>
      </c>
      <c r="M191" s="146"/>
      <c r="N191" s="43"/>
    </row>
    <row r="192" s="147" customFormat="true" ht="15.75" hidden="false" customHeight="false" outlineLevel="0" collapsed="false">
      <c r="A192" s="269"/>
      <c r="B192" s="269"/>
      <c r="C192" s="270"/>
      <c r="D192" s="271"/>
      <c r="E192" s="389"/>
      <c r="F192" s="275"/>
      <c r="G192" s="272" t="s">
        <v>30</v>
      </c>
      <c r="H192" s="272"/>
      <c r="I192" s="273"/>
      <c r="J192" s="153"/>
      <c r="K192" s="341"/>
      <c r="L192" s="154"/>
      <c r="M192" s="146"/>
      <c r="N192" s="149"/>
    </row>
    <row r="193" s="147" customFormat="true" ht="15" hidden="false" customHeight="true" outlineLevel="0" collapsed="false">
      <c r="A193" s="269"/>
      <c r="B193" s="269"/>
      <c r="C193" s="270"/>
      <c r="D193" s="271" t="s">
        <v>31</v>
      </c>
      <c r="E193" s="389"/>
      <c r="F193" s="275"/>
      <c r="G193" s="272" t="s">
        <v>32</v>
      </c>
      <c r="H193" s="272"/>
      <c r="I193" s="273"/>
      <c r="J193" s="153"/>
      <c r="K193" s="341"/>
      <c r="L193" s="154"/>
      <c r="M193" s="146"/>
      <c r="N193" s="149"/>
    </row>
    <row r="194" s="147" customFormat="true" ht="15" hidden="false" customHeight="true" outlineLevel="0" collapsed="false">
      <c r="A194" s="269"/>
      <c r="B194" s="269"/>
      <c r="C194" s="270"/>
      <c r="D194" s="271" t="s">
        <v>33</v>
      </c>
      <c r="E194" s="390"/>
      <c r="F194" s="275"/>
      <c r="G194" s="272" t="s">
        <v>33</v>
      </c>
      <c r="H194" s="272"/>
      <c r="I194" s="273"/>
      <c r="J194" s="153" t="n">
        <f aca="false">J199</f>
        <v>0</v>
      </c>
      <c r="K194" s="341" t="n">
        <f aca="false">K199</f>
        <v>300</v>
      </c>
      <c r="L194" s="154" t="n">
        <f aca="false">L199</f>
        <v>0</v>
      </c>
      <c r="M194" s="146"/>
      <c r="N194" s="149"/>
    </row>
    <row r="195" s="147" customFormat="true" ht="15.75" hidden="false" customHeight="true" outlineLevel="0" collapsed="false">
      <c r="A195" s="269"/>
      <c r="B195" s="269"/>
      <c r="C195" s="270"/>
      <c r="D195" s="271"/>
      <c r="E195" s="390"/>
      <c r="F195" s="275"/>
      <c r="G195" s="272" t="s">
        <v>34</v>
      </c>
      <c r="H195" s="272"/>
      <c r="I195" s="273"/>
      <c r="J195" s="153"/>
      <c r="K195" s="341" t="n">
        <f aca="false">K200</f>
        <v>0</v>
      </c>
      <c r="L195" s="154"/>
      <c r="M195" s="146"/>
      <c r="N195" s="149"/>
    </row>
    <row r="196" s="147" customFormat="true" ht="15" hidden="false" customHeight="true" outlineLevel="0" collapsed="false">
      <c r="A196" s="288" t="s">
        <v>142</v>
      </c>
      <c r="B196" s="288"/>
      <c r="C196" s="287" t="s">
        <v>244</v>
      </c>
      <c r="D196" s="271" t="s">
        <v>27</v>
      </c>
      <c r="E196" s="380"/>
      <c r="F196" s="275"/>
      <c r="G196" s="272" t="s">
        <v>29</v>
      </c>
      <c r="H196" s="272"/>
      <c r="I196" s="273"/>
      <c r="J196" s="153" t="n">
        <f aca="false">J199</f>
        <v>0</v>
      </c>
      <c r="K196" s="341" t="n">
        <f aca="false">K199</f>
        <v>300</v>
      </c>
      <c r="L196" s="154" t="n">
        <f aca="false">L199</f>
        <v>0</v>
      </c>
      <c r="M196" s="146"/>
      <c r="N196" s="149"/>
    </row>
    <row r="197" s="147" customFormat="true" ht="15.75" hidden="false" customHeight="false" outlineLevel="0" collapsed="false">
      <c r="A197" s="288"/>
      <c r="B197" s="288"/>
      <c r="C197" s="287"/>
      <c r="D197" s="271"/>
      <c r="E197" s="380"/>
      <c r="F197" s="275"/>
      <c r="G197" s="272" t="s">
        <v>30</v>
      </c>
      <c r="H197" s="272"/>
      <c r="I197" s="273"/>
      <c r="J197" s="153"/>
      <c r="K197" s="341"/>
      <c r="L197" s="154"/>
      <c r="M197" s="146"/>
      <c r="N197" s="36"/>
    </row>
    <row r="198" s="147" customFormat="true" ht="15" hidden="false" customHeight="true" outlineLevel="0" collapsed="false">
      <c r="A198" s="288"/>
      <c r="B198" s="288"/>
      <c r="C198" s="287"/>
      <c r="D198" s="271" t="s">
        <v>31</v>
      </c>
      <c r="E198" s="380"/>
      <c r="F198" s="275"/>
      <c r="G198" s="272" t="s">
        <v>32</v>
      </c>
      <c r="H198" s="272"/>
      <c r="I198" s="273"/>
      <c r="J198" s="153"/>
      <c r="K198" s="341"/>
      <c r="L198" s="154"/>
      <c r="M198" s="146"/>
      <c r="N198" s="43"/>
    </row>
    <row r="199" s="147" customFormat="true" ht="15" hidden="false" customHeight="true" outlineLevel="0" collapsed="false">
      <c r="A199" s="288"/>
      <c r="B199" s="288"/>
      <c r="C199" s="287"/>
      <c r="D199" s="271" t="s">
        <v>33</v>
      </c>
      <c r="E199" s="380"/>
      <c r="F199" s="275"/>
      <c r="G199" s="272" t="s">
        <v>33</v>
      </c>
      <c r="H199" s="272"/>
      <c r="I199" s="273"/>
      <c r="J199" s="153"/>
      <c r="K199" s="341" t="n">
        <v>300</v>
      </c>
      <c r="L199" s="154" t="n">
        <v>0</v>
      </c>
      <c r="M199" s="146"/>
      <c r="N199" s="43"/>
    </row>
    <row r="200" s="147" customFormat="true" ht="14.25" hidden="false" customHeight="true" outlineLevel="0" collapsed="false">
      <c r="A200" s="288"/>
      <c r="B200" s="288"/>
      <c r="C200" s="287"/>
      <c r="D200" s="271"/>
      <c r="E200" s="380"/>
      <c r="F200" s="275"/>
      <c r="G200" s="272" t="s">
        <v>34</v>
      </c>
      <c r="H200" s="272"/>
      <c r="I200" s="273"/>
      <c r="J200" s="153"/>
      <c r="K200" s="341"/>
      <c r="L200" s="154"/>
      <c r="M200" s="146"/>
      <c r="N200" s="43"/>
    </row>
    <row r="201" s="147" customFormat="true" ht="95.25" hidden="false" customHeight="true" outlineLevel="0" collapsed="false">
      <c r="A201" s="286" t="s">
        <v>278</v>
      </c>
      <c r="B201" s="286"/>
      <c r="C201" s="287" t="s">
        <v>244</v>
      </c>
      <c r="D201" s="287" t="s">
        <v>28</v>
      </c>
      <c r="E201" s="290" t="s">
        <v>28</v>
      </c>
      <c r="F201" s="287" t="s">
        <v>28</v>
      </c>
      <c r="G201" s="254" t="s">
        <v>28</v>
      </c>
      <c r="H201" s="254" t="s">
        <v>28</v>
      </c>
      <c r="I201" s="279" t="s">
        <v>28</v>
      </c>
      <c r="J201" s="156"/>
      <c r="K201" s="342"/>
      <c r="L201" s="158"/>
      <c r="M201" s="159"/>
      <c r="N201" s="43"/>
    </row>
    <row r="202" s="147" customFormat="true" ht="15" hidden="false" customHeight="true" outlineLevel="0" collapsed="false">
      <c r="A202" s="269" t="s">
        <v>147</v>
      </c>
      <c r="B202" s="269"/>
      <c r="C202" s="270" t="s">
        <v>242</v>
      </c>
      <c r="D202" s="271" t="s">
        <v>27</v>
      </c>
      <c r="E202" s="382"/>
      <c r="F202" s="340"/>
      <c r="G202" s="272" t="s">
        <v>29</v>
      </c>
      <c r="H202" s="272"/>
      <c r="I202" s="273"/>
      <c r="J202" s="153" t="n">
        <f aca="false">J205</f>
        <v>1675.5</v>
      </c>
      <c r="K202" s="341" t="n">
        <f aca="false">K205</f>
        <v>12700</v>
      </c>
      <c r="L202" s="154" t="n">
        <f aca="false">L205</f>
        <v>0</v>
      </c>
      <c r="M202" s="146"/>
      <c r="N202" s="43"/>
    </row>
    <row r="203" s="147" customFormat="true" ht="15.75" hidden="false" customHeight="false" outlineLevel="0" collapsed="false">
      <c r="A203" s="269"/>
      <c r="B203" s="269"/>
      <c r="C203" s="270"/>
      <c r="D203" s="271"/>
      <c r="E203" s="382"/>
      <c r="F203" s="340"/>
      <c r="G203" s="272" t="s">
        <v>30</v>
      </c>
      <c r="H203" s="272"/>
      <c r="I203" s="273"/>
      <c r="J203" s="153"/>
      <c r="K203" s="341"/>
      <c r="L203" s="154"/>
      <c r="M203" s="146"/>
      <c r="N203" s="43"/>
    </row>
    <row r="204" s="147" customFormat="true" ht="15" hidden="false" customHeight="true" outlineLevel="0" collapsed="false">
      <c r="A204" s="269"/>
      <c r="B204" s="269"/>
      <c r="C204" s="270"/>
      <c r="D204" s="271" t="s">
        <v>31</v>
      </c>
      <c r="E204" s="382"/>
      <c r="F204" s="340"/>
      <c r="G204" s="272" t="s">
        <v>32</v>
      </c>
      <c r="H204" s="272"/>
      <c r="I204" s="273"/>
      <c r="J204" s="153"/>
      <c r="K204" s="341"/>
      <c r="L204" s="154"/>
      <c r="M204" s="146"/>
      <c r="N204" s="43"/>
    </row>
    <row r="205" s="147" customFormat="true" ht="15" hidden="false" customHeight="true" outlineLevel="0" collapsed="false">
      <c r="A205" s="269"/>
      <c r="B205" s="269"/>
      <c r="C205" s="270"/>
      <c r="D205" s="271" t="s">
        <v>33</v>
      </c>
      <c r="E205" s="382"/>
      <c r="F205" s="275"/>
      <c r="G205" s="272" t="s">
        <v>33</v>
      </c>
      <c r="H205" s="272"/>
      <c r="I205" s="273"/>
      <c r="J205" s="153" t="n">
        <f aca="false">J210</f>
        <v>1675.5</v>
      </c>
      <c r="K205" s="341" t="n">
        <f aca="false">K210</f>
        <v>12700</v>
      </c>
      <c r="L205" s="154" t="n">
        <f aca="false">L210</f>
        <v>0</v>
      </c>
      <c r="M205" s="146"/>
      <c r="N205" s="43"/>
    </row>
    <row r="206" s="147" customFormat="true" ht="15.75" hidden="false" customHeight="true" outlineLevel="0" collapsed="false">
      <c r="A206" s="269"/>
      <c r="B206" s="269"/>
      <c r="C206" s="270"/>
      <c r="D206" s="271"/>
      <c r="E206" s="382"/>
      <c r="F206" s="275"/>
      <c r="G206" s="272" t="s">
        <v>34</v>
      </c>
      <c r="H206" s="272"/>
      <c r="I206" s="273"/>
      <c r="J206" s="153"/>
      <c r="K206" s="341"/>
      <c r="L206" s="154"/>
      <c r="M206" s="146"/>
      <c r="N206" s="43"/>
    </row>
    <row r="207" s="147" customFormat="true" ht="15" hidden="false" customHeight="true" outlineLevel="0" collapsed="false">
      <c r="A207" s="288" t="s">
        <v>150</v>
      </c>
      <c r="B207" s="288"/>
      <c r="C207" s="287" t="s">
        <v>244</v>
      </c>
      <c r="D207" s="271" t="s">
        <v>27</v>
      </c>
      <c r="E207" s="380"/>
      <c r="F207" s="275"/>
      <c r="G207" s="272" t="s">
        <v>29</v>
      </c>
      <c r="H207" s="272"/>
      <c r="I207" s="273"/>
      <c r="J207" s="153" t="n">
        <f aca="false">J210</f>
        <v>1675.5</v>
      </c>
      <c r="K207" s="341" t="n">
        <f aca="false">K210</f>
        <v>12700</v>
      </c>
      <c r="L207" s="154" t="n">
        <f aca="false">L210</f>
        <v>0</v>
      </c>
      <c r="M207" s="146"/>
      <c r="N207" s="43"/>
    </row>
    <row r="208" s="147" customFormat="true" ht="15.75" hidden="false" customHeight="false" outlineLevel="0" collapsed="false">
      <c r="A208" s="288"/>
      <c r="B208" s="288"/>
      <c r="C208" s="287"/>
      <c r="D208" s="271"/>
      <c r="E208" s="380"/>
      <c r="F208" s="275"/>
      <c r="G208" s="272" t="s">
        <v>30</v>
      </c>
      <c r="H208" s="272"/>
      <c r="I208" s="273"/>
      <c r="J208" s="153"/>
      <c r="K208" s="341"/>
      <c r="L208" s="154"/>
      <c r="M208" s="146"/>
      <c r="N208" s="149"/>
    </row>
    <row r="209" s="147" customFormat="true" ht="15" hidden="false" customHeight="true" outlineLevel="0" collapsed="false">
      <c r="A209" s="288"/>
      <c r="B209" s="288"/>
      <c r="C209" s="287"/>
      <c r="D209" s="271" t="s">
        <v>31</v>
      </c>
      <c r="E209" s="380"/>
      <c r="F209" s="275"/>
      <c r="G209" s="272" t="s">
        <v>32</v>
      </c>
      <c r="H209" s="272"/>
      <c r="I209" s="273"/>
      <c r="J209" s="153"/>
      <c r="K209" s="341"/>
      <c r="L209" s="154"/>
      <c r="M209" s="146"/>
      <c r="N209" s="149"/>
    </row>
    <row r="210" s="147" customFormat="true" ht="15" hidden="false" customHeight="true" outlineLevel="0" collapsed="false">
      <c r="A210" s="288"/>
      <c r="B210" s="288"/>
      <c r="C210" s="287"/>
      <c r="D210" s="271" t="s">
        <v>33</v>
      </c>
      <c r="E210" s="380"/>
      <c r="F210" s="275"/>
      <c r="G210" s="272" t="s">
        <v>33</v>
      </c>
      <c r="H210" s="272"/>
      <c r="I210" s="273"/>
      <c r="J210" s="153" t="n">
        <v>1675.5</v>
      </c>
      <c r="K210" s="341" t="n">
        <v>12700</v>
      </c>
      <c r="L210" s="154" t="n">
        <v>0</v>
      </c>
      <c r="M210" s="146"/>
      <c r="N210" s="149"/>
    </row>
    <row r="211" s="147" customFormat="true" ht="15.75" hidden="false" customHeight="false" outlineLevel="0" collapsed="false">
      <c r="A211" s="288"/>
      <c r="B211" s="288"/>
      <c r="C211" s="287"/>
      <c r="D211" s="271"/>
      <c r="E211" s="380"/>
      <c r="F211" s="275"/>
      <c r="G211" s="272" t="s">
        <v>34</v>
      </c>
      <c r="H211" s="272"/>
      <c r="I211" s="273"/>
      <c r="J211" s="153"/>
      <c r="K211" s="341"/>
      <c r="L211" s="154"/>
      <c r="M211" s="146"/>
      <c r="N211" s="149"/>
    </row>
    <row r="212" s="147" customFormat="true" ht="61.5" hidden="false" customHeight="true" outlineLevel="0" collapsed="false">
      <c r="A212" s="286" t="s">
        <v>280</v>
      </c>
      <c r="B212" s="286"/>
      <c r="C212" s="287" t="s">
        <v>244</v>
      </c>
      <c r="D212" s="287" t="s">
        <v>28</v>
      </c>
      <c r="E212" s="290" t="s">
        <v>28</v>
      </c>
      <c r="F212" s="287" t="s">
        <v>28</v>
      </c>
      <c r="G212" s="254" t="s">
        <v>28</v>
      </c>
      <c r="H212" s="254" t="s">
        <v>28</v>
      </c>
      <c r="I212" s="279" t="s">
        <v>28</v>
      </c>
      <c r="J212" s="156"/>
      <c r="K212" s="342"/>
      <c r="L212" s="158"/>
      <c r="M212" s="159"/>
      <c r="N212" s="149"/>
    </row>
    <row r="213" s="147" customFormat="true" ht="15" hidden="false" customHeight="true" outlineLevel="0" collapsed="false">
      <c r="A213" s="269" t="s">
        <v>155</v>
      </c>
      <c r="B213" s="269"/>
      <c r="C213" s="346" t="s">
        <v>281</v>
      </c>
      <c r="D213" s="287" t="s">
        <v>28</v>
      </c>
      <c r="E213" s="290" t="s">
        <v>28</v>
      </c>
      <c r="F213" s="287" t="s">
        <v>28</v>
      </c>
      <c r="G213" s="287" t="s">
        <v>28</v>
      </c>
      <c r="H213" s="287" t="s">
        <v>28</v>
      </c>
      <c r="I213" s="287" t="s">
        <v>28</v>
      </c>
      <c r="J213" s="153"/>
      <c r="K213" s="341"/>
      <c r="L213" s="154"/>
      <c r="M213" s="146"/>
      <c r="N213" s="36"/>
    </row>
    <row r="214" s="147" customFormat="true" ht="15.75" hidden="false" customHeight="false" outlineLevel="0" collapsed="false">
      <c r="A214" s="269"/>
      <c r="B214" s="269"/>
      <c r="C214" s="346"/>
      <c r="D214" s="287"/>
      <c r="E214" s="290"/>
      <c r="F214" s="287"/>
      <c r="G214" s="287"/>
      <c r="H214" s="287"/>
      <c r="I214" s="287"/>
      <c r="J214" s="153"/>
      <c r="K214" s="341"/>
      <c r="L214" s="154"/>
      <c r="M214" s="146"/>
      <c r="N214" s="43"/>
    </row>
    <row r="215" s="147" customFormat="true" ht="15.75" hidden="false" customHeight="false" outlineLevel="0" collapsed="false">
      <c r="A215" s="269"/>
      <c r="B215" s="269"/>
      <c r="C215" s="346"/>
      <c r="D215" s="287" t="s">
        <v>31</v>
      </c>
      <c r="E215" s="290" t="s">
        <v>31</v>
      </c>
      <c r="F215" s="287" t="s">
        <v>31</v>
      </c>
      <c r="G215" s="287" t="s">
        <v>31</v>
      </c>
      <c r="H215" s="287" t="s">
        <v>31</v>
      </c>
      <c r="I215" s="287" t="s">
        <v>31</v>
      </c>
      <c r="J215" s="153"/>
      <c r="K215" s="341"/>
      <c r="L215" s="154"/>
      <c r="M215" s="146"/>
      <c r="N215" s="43"/>
    </row>
    <row r="216" s="164" customFormat="true" ht="15.75" hidden="false" customHeight="false" outlineLevel="0" collapsed="false">
      <c r="A216" s="269"/>
      <c r="B216" s="269"/>
      <c r="C216" s="346"/>
      <c r="D216" s="287" t="s">
        <v>33</v>
      </c>
      <c r="E216" s="290" t="s">
        <v>33</v>
      </c>
      <c r="F216" s="287" t="s">
        <v>33</v>
      </c>
      <c r="G216" s="287" t="s">
        <v>33</v>
      </c>
      <c r="H216" s="287" t="s">
        <v>33</v>
      </c>
      <c r="I216" s="287" t="s">
        <v>33</v>
      </c>
      <c r="J216" s="153"/>
      <c r="K216" s="341"/>
      <c r="L216" s="154"/>
      <c r="M216" s="146"/>
      <c r="N216" s="43"/>
      <c r="O216" s="147"/>
      <c r="P216" s="147"/>
      <c r="Q216" s="147"/>
      <c r="R216" s="147"/>
      <c r="S216" s="147"/>
      <c r="T216" s="147"/>
      <c r="U216" s="147"/>
      <c r="V216" s="147"/>
      <c r="W216" s="147"/>
      <c r="X216" s="147"/>
      <c r="Y216" s="147"/>
      <c r="Z216" s="147"/>
      <c r="AA216" s="147"/>
    </row>
    <row r="217" s="164" customFormat="true" ht="15.75" hidden="false" customHeight="true" outlineLevel="0" collapsed="false">
      <c r="A217" s="269"/>
      <c r="B217" s="269"/>
      <c r="C217" s="346"/>
      <c r="D217" s="287"/>
      <c r="E217" s="290"/>
      <c r="F217" s="287"/>
      <c r="G217" s="287"/>
      <c r="H217" s="287"/>
      <c r="I217" s="287"/>
      <c r="J217" s="153"/>
      <c r="K217" s="341"/>
      <c r="L217" s="154"/>
      <c r="M217" s="146"/>
      <c r="N217" s="43"/>
      <c r="O217" s="147"/>
      <c r="P217" s="147"/>
      <c r="Q217" s="147"/>
      <c r="R217" s="147"/>
      <c r="S217" s="147"/>
      <c r="T217" s="147"/>
      <c r="U217" s="147"/>
      <c r="V217" s="147"/>
      <c r="W217" s="147"/>
      <c r="X217" s="147"/>
      <c r="Y217" s="147"/>
      <c r="Z217" s="147"/>
      <c r="AA217" s="147"/>
    </row>
    <row r="218" s="164" customFormat="true" ht="15" hidden="false" customHeight="true" outlineLevel="0" collapsed="false">
      <c r="A218" s="288" t="s">
        <v>157</v>
      </c>
      <c r="B218" s="288"/>
      <c r="C218" s="287" t="s">
        <v>282</v>
      </c>
      <c r="D218" s="287" t="s">
        <v>28</v>
      </c>
      <c r="E218" s="290" t="s">
        <v>28</v>
      </c>
      <c r="F218" s="287" t="s">
        <v>28</v>
      </c>
      <c r="G218" s="287" t="s">
        <v>28</v>
      </c>
      <c r="H218" s="287" t="s">
        <v>28</v>
      </c>
      <c r="I218" s="287" t="s">
        <v>28</v>
      </c>
      <c r="J218" s="153"/>
      <c r="K218" s="341"/>
      <c r="L218" s="154"/>
      <c r="M218" s="146"/>
      <c r="N218" s="43"/>
      <c r="O218" s="147"/>
      <c r="P218" s="147"/>
      <c r="Q218" s="147"/>
      <c r="R218" s="147"/>
      <c r="S218" s="147"/>
      <c r="T218" s="147"/>
      <c r="U218" s="147"/>
      <c r="V218" s="147"/>
      <c r="W218" s="147"/>
      <c r="X218" s="147"/>
      <c r="Y218" s="147"/>
      <c r="Z218" s="147"/>
      <c r="AA218" s="147"/>
    </row>
    <row r="219" s="164" customFormat="true" ht="15.75" hidden="false" customHeight="false" outlineLevel="0" collapsed="false">
      <c r="A219" s="288"/>
      <c r="B219" s="288"/>
      <c r="C219" s="287"/>
      <c r="D219" s="287"/>
      <c r="E219" s="290"/>
      <c r="F219" s="287"/>
      <c r="G219" s="287"/>
      <c r="H219" s="287"/>
      <c r="I219" s="287"/>
      <c r="J219" s="153"/>
      <c r="K219" s="341"/>
      <c r="L219" s="154"/>
      <c r="M219" s="146"/>
      <c r="N219" s="149"/>
      <c r="O219" s="147"/>
      <c r="P219" s="147"/>
      <c r="Q219" s="147"/>
      <c r="R219" s="147"/>
      <c r="S219" s="147"/>
      <c r="T219" s="147"/>
      <c r="U219" s="147"/>
      <c r="V219" s="147"/>
      <c r="W219" s="147"/>
      <c r="X219" s="147"/>
      <c r="Y219" s="147"/>
      <c r="Z219" s="147"/>
      <c r="AA219" s="147"/>
    </row>
    <row r="220" s="164" customFormat="true" ht="15.75" hidden="false" customHeight="false" outlineLevel="0" collapsed="false">
      <c r="A220" s="288"/>
      <c r="B220" s="288"/>
      <c r="C220" s="287"/>
      <c r="D220" s="287" t="s">
        <v>31</v>
      </c>
      <c r="E220" s="290" t="s">
        <v>31</v>
      </c>
      <c r="F220" s="287" t="s">
        <v>31</v>
      </c>
      <c r="G220" s="287" t="s">
        <v>31</v>
      </c>
      <c r="H220" s="287" t="s">
        <v>31</v>
      </c>
      <c r="I220" s="287" t="s">
        <v>31</v>
      </c>
      <c r="J220" s="153"/>
      <c r="K220" s="341"/>
      <c r="L220" s="154"/>
      <c r="M220" s="146"/>
      <c r="N220" s="149"/>
      <c r="O220" s="147"/>
      <c r="P220" s="147"/>
      <c r="Q220" s="147"/>
      <c r="R220" s="147"/>
      <c r="S220" s="147"/>
      <c r="T220" s="147"/>
      <c r="U220" s="147"/>
      <c r="V220" s="147"/>
      <c r="W220" s="147"/>
      <c r="X220" s="147"/>
      <c r="Y220" s="147"/>
      <c r="Z220" s="147"/>
      <c r="AA220" s="147"/>
    </row>
    <row r="221" s="147" customFormat="true" ht="15.75" hidden="false" customHeight="false" outlineLevel="0" collapsed="false">
      <c r="A221" s="288"/>
      <c r="B221" s="288"/>
      <c r="C221" s="287"/>
      <c r="D221" s="287" t="s">
        <v>33</v>
      </c>
      <c r="E221" s="290" t="s">
        <v>33</v>
      </c>
      <c r="F221" s="287" t="s">
        <v>33</v>
      </c>
      <c r="G221" s="287" t="s">
        <v>33</v>
      </c>
      <c r="H221" s="287" t="s">
        <v>33</v>
      </c>
      <c r="I221" s="287" t="s">
        <v>33</v>
      </c>
      <c r="J221" s="153"/>
      <c r="K221" s="341"/>
      <c r="L221" s="154"/>
      <c r="M221" s="146"/>
      <c r="N221" s="149"/>
    </row>
    <row r="222" s="147" customFormat="true" ht="15.75" hidden="false" customHeight="false" outlineLevel="0" collapsed="false">
      <c r="A222" s="288"/>
      <c r="B222" s="288"/>
      <c r="C222" s="287"/>
      <c r="D222" s="287"/>
      <c r="E222" s="290"/>
      <c r="F222" s="287"/>
      <c r="G222" s="287"/>
      <c r="H222" s="287"/>
      <c r="I222" s="287"/>
      <c r="J222" s="153"/>
      <c r="K222" s="341"/>
      <c r="L222" s="154"/>
      <c r="M222" s="146"/>
      <c r="N222" s="149"/>
    </row>
    <row r="223" s="147" customFormat="true" ht="61.5" hidden="false" customHeight="true" outlineLevel="0" collapsed="false">
      <c r="A223" s="286" t="s">
        <v>283</v>
      </c>
      <c r="B223" s="286"/>
      <c r="C223" s="287" t="s">
        <v>282</v>
      </c>
      <c r="D223" s="287" t="s">
        <v>28</v>
      </c>
      <c r="E223" s="290" t="s">
        <v>28</v>
      </c>
      <c r="F223" s="287" t="s">
        <v>28</v>
      </c>
      <c r="G223" s="254" t="s">
        <v>28</v>
      </c>
      <c r="H223" s="254" t="s">
        <v>28</v>
      </c>
      <c r="I223" s="279" t="s">
        <v>28</v>
      </c>
      <c r="J223" s="156"/>
      <c r="K223" s="342"/>
      <c r="L223" s="158"/>
      <c r="M223" s="159"/>
      <c r="N223" s="149"/>
    </row>
    <row r="224" s="147" customFormat="true" ht="15" hidden="false" customHeight="true" outlineLevel="0" collapsed="false">
      <c r="A224" s="269" t="s">
        <v>160</v>
      </c>
      <c r="B224" s="269"/>
      <c r="C224" s="270" t="s">
        <v>284</v>
      </c>
      <c r="D224" s="287" t="s">
        <v>28</v>
      </c>
      <c r="E224" s="290" t="s">
        <v>28</v>
      </c>
      <c r="F224" s="287" t="s">
        <v>28</v>
      </c>
      <c r="G224" s="287" t="s">
        <v>28</v>
      </c>
      <c r="H224" s="287" t="s">
        <v>28</v>
      </c>
      <c r="I224" s="287" t="s">
        <v>28</v>
      </c>
      <c r="J224" s="153"/>
      <c r="K224" s="341"/>
      <c r="L224" s="154"/>
      <c r="M224" s="146"/>
      <c r="N224" s="43"/>
    </row>
    <row r="225" s="147" customFormat="true" ht="15.75" hidden="false" customHeight="false" outlineLevel="0" collapsed="false">
      <c r="A225" s="269"/>
      <c r="B225" s="269"/>
      <c r="C225" s="270"/>
      <c r="D225" s="287"/>
      <c r="E225" s="290"/>
      <c r="F225" s="287"/>
      <c r="G225" s="287"/>
      <c r="H225" s="287"/>
      <c r="I225" s="287"/>
      <c r="J225" s="153"/>
      <c r="K225" s="341"/>
      <c r="L225" s="154"/>
      <c r="M225" s="146"/>
      <c r="N225" s="43"/>
    </row>
    <row r="226" s="147" customFormat="true" ht="15.75" hidden="false" customHeight="false" outlineLevel="0" collapsed="false">
      <c r="A226" s="269"/>
      <c r="B226" s="269"/>
      <c r="C226" s="270"/>
      <c r="D226" s="287" t="s">
        <v>31</v>
      </c>
      <c r="E226" s="290" t="s">
        <v>31</v>
      </c>
      <c r="F226" s="287" t="s">
        <v>31</v>
      </c>
      <c r="G226" s="287" t="s">
        <v>31</v>
      </c>
      <c r="H226" s="287" t="s">
        <v>31</v>
      </c>
      <c r="I226" s="287" t="s">
        <v>31</v>
      </c>
      <c r="J226" s="153"/>
      <c r="K226" s="341"/>
      <c r="L226" s="154"/>
      <c r="M226" s="146"/>
      <c r="N226" s="43"/>
    </row>
    <row r="227" s="147" customFormat="true" ht="15.75" hidden="false" customHeight="false" outlineLevel="0" collapsed="false">
      <c r="A227" s="269"/>
      <c r="B227" s="269"/>
      <c r="C227" s="270"/>
      <c r="D227" s="287" t="s">
        <v>33</v>
      </c>
      <c r="E227" s="290" t="s">
        <v>33</v>
      </c>
      <c r="F227" s="287" t="s">
        <v>33</v>
      </c>
      <c r="G227" s="287" t="s">
        <v>33</v>
      </c>
      <c r="H227" s="287" t="s">
        <v>33</v>
      </c>
      <c r="I227" s="287" t="s">
        <v>33</v>
      </c>
      <c r="J227" s="153"/>
      <c r="K227" s="341"/>
      <c r="L227" s="154"/>
      <c r="M227" s="146"/>
      <c r="N227" s="43"/>
    </row>
    <row r="228" s="147" customFormat="true" ht="15.75" hidden="false" customHeight="true" outlineLevel="0" collapsed="false">
      <c r="A228" s="269"/>
      <c r="B228" s="269"/>
      <c r="C228" s="270"/>
      <c r="D228" s="287"/>
      <c r="E228" s="290"/>
      <c r="F228" s="287"/>
      <c r="G228" s="287"/>
      <c r="H228" s="287"/>
      <c r="I228" s="287"/>
      <c r="J228" s="153"/>
      <c r="K228" s="341"/>
      <c r="L228" s="154"/>
      <c r="M228" s="146"/>
      <c r="N228" s="149"/>
    </row>
    <row r="229" s="147" customFormat="true" ht="15" hidden="false" customHeight="true" outlineLevel="0" collapsed="false">
      <c r="A229" s="288" t="s">
        <v>161</v>
      </c>
      <c r="B229" s="288"/>
      <c r="C229" s="287" t="s">
        <v>285</v>
      </c>
      <c r="D229" s="287" t="s">
        <v>28</v>
      </c>
      <c r="E229" s="290" t="s">
        <v>28</v>
      </c>
      <c r="F229" s="287" t="s">
        <v>28</v>
      </c>
      <c r="G229" s="287" t="s">
        <v>28</v>
      </c>
      <c r="H229" s="287" t="s">
        <v>28</v>
      </c>
      <c r="I229" s="287" t="s">
        <v>28</v>
      </c>
      <c r="J229" s="153"/>
      <c r="K229" s="341"/>
      <c r="L229" s="154"/>
      <c r="M229" s="146"/>
      <c r="N229" s="149"/>
    </row>
    <row r="230" s="147" customFormat="true" ht="15.75" hidden="false" customHeight="false" outlineLevel="0" collapsed="false">
      <c r="A230" s="288"/>
      <c r="B230" s="288"/>
      <c r="C230" s="287"/>
      <c r="D230" s="287"/>
      <c r="E230" s="290"/>
      <c r="F230" s="287"/>
      <c r="G230" s="287"/>
      <c r="H230" s="287"/>
      <c r="I230" s="287"/>
      <c r="J230" s="153"/>
      <c r="K230" s="341"/>
      <c r="L230" s="154"/>
      <c r="M230" s="146"/>
      <c r="N230" s="149"/>
    </row>
    <row r="231" s="147" customFormat="true" ht="15.75" hidden="false" customHeight="false" outlineLevel="0" collapsed="false">
      <c r="A231" s="288"/>
      <c r="B231" s="288"/>
      <c r="C231" s="287"/>
      <c r="D231" s="287" t="s">
        <v>31</v>
      </c>
      <c r="E231" s="290" t="s">
        <v>31</v>
      </c>
      <c r="F231" s="287" t="s">
        <v>31</v>
      </c>
      <c r="G231" s="287" t="s">
        <v>31</v>
      </c>
      <c r="H231" s="287" t="s">
        <v>31</v>
      </c>
      <c r="I231" s="287" t="s">
        <v>31</v>
      </c>
      <c r="J231" s="153"/>
      <c r="K231" s="341"/>
      <c r="L231" s="154"/>
      <c r="M231" s="146"/>
      <c r="N231" s="149"/>
    </row>
    <row r="232" s="147" customFormat="true" ht="15.75" hidden="false" customHeight="false" outlineLevel="0" collapsed="false">
      <c r="A232" s="288"/>
      <c r="B232" s="288"/>
      <c r="C232" s="287"/>
      <c r="D232" s="287" t="s">
        <v>33</v>
      </c>
      <c r="E232" s="290" t="s">
        <v>33</v>
      </c>
      <c r="F232" s="287" t="s">
        <v>33</v>
      </c>
      <c r="G232" s="287" t="s">
        <v>33</v>
      </c>
      <c r="H232" s="287" t="s">
        <v>33</v>
      </c>
      <c r="I232" s="287" t="s">
        <v>33</v>
      </c>
      <c r="J232" s="153"/>
      <c r="K232" s="341"/>
      <c r="L232" s="154"/>
      <c r="M232" s="146"/>
      <c r="N232" s="149"/>
    </row>
    <row r="233" s="147" customFormat="true" ht="15.75" hidden="false" customHeight="false" outlineLevel="0" collapsed="false">
      <c r="A233" s="288"/>
      <c r="B233" s="288"/>
      <c r="C233" s="287"/>
      <c r="D233" s="287"/>
      <c r="E233" s="290"/>
      <c r="F233" s="287"/>
      <c r="G233" s="287"/>
      <c r="H233" s="287"/>
      <c r="I233" s="287"/>
      <c r="J233" s="153"/>
      <c r="K233" s="341"/>
      <c r="L233" s="154"/>
      <c r="M233" s="146"/>
      <c r="N233" s="36"/>
    </row>
    <row r="234" s="147" customFormat="true" ht="79.5" hidden="false" customHeight="true" outlineLevel="0" collapsed="false">
      <c r="A234" s="286" t="s">
        <v>286</v>
      </c>
      <c r="B234" s="286"/>
      <c r="C234" s="287" t="s">
        <v>287</v>
      </c>
      <c r="D234" s="287" t="s">
        <v>28</v>
      </c>
      <c r="E234" s="290" t="s">
        <v>28</v>
      </c>
      <c r="F234" s="287" t="s">
        <v>28</v>
      </c>
      <c r="G234" s="254" t="s">
        <v>28</v>
      </c>
      <c r="H234" s="254" t="s">
        <v>28</v>
      </c>
      <c r="I234" s="279" t="s">
        <v>28</v>
      </c>
      <c r="J234" s="156"/>
      <c r="K234" s="342"/>
      <c r="L234" s="158"/>
      <c r="M234" s="159"/>
      <c r="N234" s="36"/>
      <c r="O234" s="347"/>
      <c r="P234" s="164"/>
      <c r="Q234" s="164"/>
      <c r="R234" s="164"/>
      <c r="S234" s="164"/>
      <c r="T234" s="164"/>
      <c r="U234" s="164"/>
      <c r="V234" s="164"/>
      <c r="W234" s="164"/>
      <c r="X234" s="164"/>
      <c r="Y234" s="164"/>
      <c r="Z234" s="164"/>
      <c r="AA234" s="164"/>
    </row>
    <row r="235" s="147" customFormat="true" ht="15" hidden="false" customHeight="true" outlineLevel="0" collapsed="false">
      <c r="A235" s="261" t="s">
        <v>165</v>
      </c>
      <c r="B235" s="261"/>
      <c r="C235" s="262" t="s">
        <v>288</v>
      </c>
      <c r="D235" s="263" t="s">
        <v>27</v>
      </c>
      <c r="E235" s="391"/>
      <c r="F235" s="265"/>
      <c r="G235" s="266" t="s">
        <v>29</v>
      </c>
      <c r="H235" s="266"/>
      <c r="I235" s="267"/>
      <c r="J235" s="153" t="n">
        <f aca="false">SUM(J236:J239)</f>
        <v>21710.3</v>
      </c>
      <c r="K235" s="153" t="n">
        <f aca="false">K236+K237+K238+K239</f>
        <v>244726.9</v>
      </c>
      <c r="L235" s="153" t="n">
        <f aca="false">L238+L237</f>
        <v>0</v>
      </c>
      <c r="M235" s="206" t="n">
        <f aca="false">M237+M238</f>
        <v>0</v>
      </c>
      <c r="N235" s="268"/>
      <c r="O235" s="164"/>
      <c r="P235" s="164"/>
      <c r="Q235" s="164"/>
      <c r="R235" s="164"/>
      <c r="S235" s="164"/>
      <c r="T235" s="164"/>
      <c r="U235" s="164"/>
      <c r="V235" s="164"/>
      <c r="W235" s="164"/>
      <c r="X235" s="164"/>
      <c r="Y235" s="164"/>
      <c r="Z235" s="164"/>
      <c r="AA235" s="164"/>
    </row>
    <row r="236" s="147" customFormat="true" ht="15.75" hidden="false" customHeight="false" outlineLevel="0" collapsed="false">
      <c r="A236" s="261"/>
      <c r="B236" s="261"/>
      <c r="C236" s="262"/>
      <c r="D236" s="263"/>
      <c r="E236" s="391"/>
      <c r="F236" s="265"/>
      <c r="G236" s="266" t="s">
        <v>30</v>
      </c>
      <c r="H236" s="266"/>
      <c r="I236" s="267"/>
      <c r="J236" s="153"/>
      <c r="K236" s="153"/>
      <c r="L236" s="153"/>
      <c r="M236" s="206"/>
      <c r="N236" s="268"/>
      <c r="O236" s="164"/>
      <c r="P236" s="164"/>
      <c r="Q236" s="164"/>
      <c r="R236" s="164"/>
      <c r="S236" s="164"/>
      <c r="T236" s="164"/>
      <c r="U236" s="164"/>
      <c r="V236" s="164"/>
      <c r="W236" s="164"/>
      <c r="X236" s="164"/>
      <c r="Y236" s="164"/>
      <c r="Z236" s="164"/>
      <c r="AA236" s="164"/>
    </row>
    <row r="237" s="147" customFormat="true" ht="15" hidden="false" customHeight="true" outlineLevel="0" collapsed="false">
      <c r="A237" s="261"/>
      <c r="B237" s="261"/>
      <c r="C237" s="262"/>
      <c r="D237" s="263" t="s">
        <v>31</v>
      </c>
      <c r="E237" s="391"/>
      <c r="F237" s="265"/>
      <c r="G237" s="266" t="s">
        <v>32</v>
      </c>
      <c r="H237" s="266"/>
      <c r="I237" s="267"/>
      <c r="J237" s="153"/>
      <c r="K237" s="153" t="n">
        <f aca="false">K242</f>
        <v>69182</v>
      </c>
      <c r="L237" s="153" t="n">
        <f aca="false">L242+L272</f>
        <v>0</v>
      </c>
      <c r="M237" s="206" t="n">
        <f aca="false">M272</f>
        <v>0</v>
      </c>
      <c r="N237" s="268"/>
      <c r="O237" s="164"/>
      <c r="P237" s="349"/>
      <c r="Q237" s="164"/>
      <c r="R237" s="164"/>
      <c r="S237" s="164"/>
      <c r="T237" s="164"/>
      <c r="U237" s="164"/>
      <c r="V237" s="164"/>
      <c r="W237" s="164"/>
      <c r="X237" s="164"/>
      <c r="Y237" s="164"/>
      <c r="Z237" s="164"/>
      <c r="AA237" s="164"/>
    </row>
    <row r="238" s="147" customFormat="true" ht="15" hidden="false" customHeight="true" outlineLevel="0" collapsed="false">
      <c r="A238" s="261"/>
      <c r="B238" s="261"/>
      <c r="C238" s="262"/>
      <c r="D238" s="263" t="s">
        <v>33</v>
      </c>
      <c r="E238" s="391"/>
      <c r="F238" s="265"/>
      <c r="G238" s="266" t="s">
        <v>33</v>
      </c>
      <c r="H238" s="266"/>
      <c r="I238" s="267"/>
      <c r="J238" s="153" t="n">
        <f aca="false">J273+J243</f>
        <v>21710.3</v>
      </c>
      <c r="K238" s="153" t="n">
        <f aca="false">K273+K243</f>
        <v>175544.9</v>
      </c>
      <c r="L238" s="153" t="n">
        <f aca="false">L273+L243+L273</f>
        <v>0</v>
      </c>
      <c r="M238" s="206" t="n">
        <f aca="false">M273</f>
        <v>0</v>
      </c>
      <c r="N238" s="268"/>
      <c r="O238" s="164"/>
      <c r="P238" s="164"/>
      <c r="Q238" s="164"/>
      <c r="R238" s="164"/>
      <c r="S238" s="164"/>
      <c r="T238" s="164"/>
      <c r="U238" s="164"/>
      <c r="V238" s="164"/>
      <c r="W238" s="164"/>
      <c r="X238" s="164"/>
      <c r="Y238" s="164"/>
      <c r="Z238" s="164"/>
      <c r="AA238" s="164"/>
    </row>
    <row r="239" s="147" customFormat="true" ht="12" hidden="false" customHeight="true" outlineLevel="0" collapsed="false">
      <c r="A239" s="261"/>
      <c r="B239" s="261"/>
      <c r="C239" s="262"/>
      <c r="D239" s="263"/>
      <c r="E239" s="391"/>
      <c r="F239" s="265"/>
      <c r="G239" s="266" t="s">
        <v>34</v>
      </c>
      <c r="H239" s="266"/>
      <c r="I239" s="267"/>
      <c r="J239" s="153"/>
      <c r="K239" s="153"/>
      <c r="L239" s="153"/>
      <c r="M239" s="206"/>
      <c r="N239" s="268"/>
    </row>
    <row r="240" s="147" customFormat="true" ht="28.5" hidden="false" customHeight="true" outlineLevel="0" collapsed="false">
      <c r="A240" s="350" t="s">
        <v>289</v>
      </c>
      <c r="B240" s="350"/>
      <c r="C240" s="270" t="s">
        <v>233</v>
      </c>
      <c r="D240" s="271" t="s">
        <v>27</v>
      </c>
      <c r="E240" s="382"/>
      <c r="F240" s="275"/>
      <c r="G240" s="272" t="s">
        <v>29</v>
      </c>
      <c r="H240" s="272"/>
      <c r="I240" s="273"/>
      <c r="J240" s="153" t="n">
        <f aca="false">J243</f>
        <v>21710.3</v>
      </c>
      <c r="K240" s="341" t="n">
        <f aca="false">K241+K242+K243+K244</f>
        <v>204726.9</v>
      </c>
      <c r="L240" s="154" t="n">
        <f aca="false">SUM(L241:L244)</f>
        <v>0</v>
      </c>
      <c r="M240" s="146"/>
      <c r="N240" s="149"/>
    </row>
    <row r="241" s="147" customFormat="true" ht="17.25" hidden="false" customHeight="true" outlineLevel="0" collapsed="false">
      <c r="A241" s="350"/>
      <c r="B241" s="350"/>
      <c r="C241" s="270"/>
      <c r="D241" s="271"/>
      <c r="E241" s="382"/>
      <c r="F241" s="275"/>
      <c r="G241" s="272" t="s">
        <v>30</v>
      </c>
      <c r="H241" s="272"/>
      <c r="I241" s="273"/>
      <c r="J241" s="352" t="n">
        <f aca="false">J246+J253+J260</f>
        <v>0</v>
      </c>
      <c r="K241" s="353" t="n">
        <f aca="false">K246+K253+K260</f>
        <v>0</v>
      </c>
      <c r="L241" s="354" t="n">
        <f aca="false">L246+L253+L260</f>
        <v>0</v>
      </c>
      <c r="M241" s="146"/>
      <c r="N241" s="36"/>
    </row>
    <row r="242" s="147" customFormat="true" ht="30.75" hidden="false" customHeight="true" outlineLevel="0" collapsed="false">
      <c r="A242" s="350"/>
      <c r="B242" s="350"/>
      <c r="C242" s="270"/>
      <c r="D242" s="271" t="s">
        <v>31</v>
      </c>
      <c r="E242" s="382"/>
      <c r="F242" s="275"/>
      <c r="G242" s="272" t="s">
        <v>32</v>
      </c>
      <c r="H242" s="272"/>
      <c r="I242" s="273"/>
      <c r="J242" s="352" t="n">
        <f aca="false">J247+J254+J261</f>
        <v>0</v>
      </c>
      <c r="K242" s="353" t="n">
        <f aca="false">K247+K254+K261</f>
        <v>69182</v>
      </c>
      <c r="L242" s="354" t="n">
        <f aca="false">L247+L254+L261</f>
        <v>0</v>
      </c>
      <c r="M242" s="146"/>
      <c r="N242" s="36"/>
    </row>
    <row r="243" s="147" customFormat="true" ht="19.5" hidden="false" customHeight="true" outlineLevel="0" collapsed="false">
      <c r="A243" s="350"/>
      <c r="B243" s="350"/>
      <c r="C243" s="270"/>
      <c r="D243" s="271" t="s">
        <v>33</v>
      </c>
      <c r="E243" s="382"/>
      <c r="F243" s="275"/>
      <c r="G243" s="272" t="s">
        <v>33</v>
      </c>
      <c r="H243" s="272"/>
      <c r="I243" s="273"/>
      <c r="J243" s="352" t="n">
        <f aca="false">J248+J255+J262</f>
        <v>21710.3</v>
      </c>
      <c r="K243" s="353" t="n">
        <f aca="false">K248+K255+K262</f>
        <v>135544.9</v>
      </c>
      <c r="L243" s="354" t="n">
        <f aca="false">L248+L255+L262</f>
        <v>0</v>
      </c>
      <c r="M243" s="146"/>
      <c r="N243" s="43"/>
    </row>
    <row r="244" s="147" customFormat="true" ht="15.75" hidden="false" customHeight="true" outlineLevel="0" collapsed="false">
      <c r="A244" s="350"/>
      <c r="B244" s="350"/>
      <c r="C244" s="270"/>
      <c r="D244" s="271"/>
      <c r="E244" s="382"/>
      <c r="F244" s="275"/>
      <c r="G244" s="272" t="s">
        <v>34</v>
      </c>
      <c r="H244" s="272"/>
      <c r="I244" s="273"/>
      <c r="J244" s="352" t="n">
        <f aca="false">J249+J256+J263</f>
        <v>0</v>
      </c>
      <c r="K244" s="353" t="n">
        <f aca="false">K249+K256+K263</f>
        <v>0</v>
      </c>
      <c r="L244" s="354" t="n">
        <f aca="false">L249+L256+L263</f>
        <v>0</v>
      </c>
      <c r="M244" s="146"/>
      <c r="N244" s="43"/>
    </row>
    <row r="245" s="147" customFormat="true" ht="15" hidden="false" customHeight="true" outlineLevel="0" collapsed="false">
      <c r="A245" s="288" t="s">
        <v>290</v>
      </c>
      <c r="B245" s="288"/>
      <c r="C245" s="287" t="s">
        <v>291</v>
      </c>
      <c r="D245" s="271" t="s">
        <v>27</v>
      </c>
      <c r="E245" s="382"/>
      <c r="F245" s="275"/>
      <c r="G245" s="272" t="s">
        <v>29</v>
      </c>
      <c r="H245" s="272"/>
      <c r="I245" s="273"/>
      <c r="J245" s="153" t="n">
        <f aca="false">J248</f>
        <v>21710.3</v>
      </c>
      <c r="K245" s="341" t="n">
        <f aca="false">K248</f>
        <v>135544.9</v>
      </c>
      <c r="L245" s="154" t="n">
        <v>0</v>
      </c>
      <c r="M245" s="146"/>
      <c r="N245" s="43"/>
    </row>
    <row r="246" s="147" customFormat="true" ht="15.75" hidden="false" customHeight="false" outlineLevel="0" collapsed="false">
      <c r="A246" s="288"/>
      <c r="B246" s="288"/>
      <c r="C246" s="287"/>
      <c r="D246" s="271"/>
      <c r="E246" s="382"/>
      <c r="F246" s="275"/>
      <c r="G246" s="272" t="s">
        <v>30</v>
      </c>
      <c r="H246" s="272"/>
      <c r="I246" s="273"/>
      <c r="J246" s="153"/>
      <c r="K246" s="341"/>
      <c r="L246" s="154"/>
      <c r="M246" s="146"/>
      <c r="N246" s="43"/>
    </row>
    <row r="247" s="147" customFormat="true" ht="15" hidden="false" customHeight="true" outlineLevel="0" collapsed="false">
      <c r="A247" s="288"/>
      <c r="B247" s="288"/>
      <c r="C247" s="287"/>
      <c r="D247" s="271" t="s">
        <v>31</v>
      </c>
      <c r="E247" s="382"/>
      <c r="F247" s="275"/>
      <c r="G247" s="272" t="s">
        <v>32</v>
      </c>
      <c r="H247" s="272"/>
      <c r="I247" s="273"/>
      <c r="J247" s="153" t="n">
        <v>0</v>
      </c>
      <c r="K247" s="341" t="n">
        <f aca="false">138364/2</f>
        <v>69182</v>
      </c>
      <c r="L247" s="154" t="n">
        <v>0</v>
      </c>
      <c r="M247" s="146"/>
      <c r="N247" s="43"/>
    </row>
    <row r="248" s="147" customFormat="true" ht="15" hidden="false" customHeight="true" outlineLevel="0" collapsed="false">
      <c r="A248" s="288"/>
      <c r="B248" s="288"/>
      <c r="C248" s="287"/>
      <c r="D248" s="271" t="s">
        <v>33</v>
      </c>
      <c r="E248" s="382"/>
      <c r="F248" s="275"/>
      <c r="G248" s="272" t="s">
        <v>33</v>
      </c>
      <c r="H248" s="272"/>
      <c r="I248" s="273"/>
      <c r="J248" s="153" t="n">
        <v>21710.3</v>
      </c>
      <c r="K248" s="341" t="n">
        <v>135544.9</v>
      </c>
      <c r="L248" s="154" t="n">
        <v>0</v>
      </c>
      <c r="M248" s="146"/>
      <c r="N248" s="149"/>
    </row>
    <row r="249" s="147" customFormat="true" ht="15.75" hidden="false" customHeight="false" outlineLevel="0" collapsed="false">
      <c r="A249" s="288"/>
      <c r="B249" s="288"/>
      <c r="C249" s="287"/>
      <c r="D249" s="271"/>
      <c r="E249" s="382"/>
      <c r="F249" s="275"/>
      <c r="G249" s="272" t="s">
        <v>34</v>
      </c>
      <c r="H249" s="272"/>
      <c r="I249" s="273"/>
      <c r="J249" s="153"/>
      <c r="K249" s="341"/>
      <c r="L249" s="154"/>
      <c r="M249" s="146"/>
      <c r="N249" s="149"/>
    </row>
    <row r="250" s="147" customFormat="true" ht="83.25" hidden="false" customHeight="true" outlineLevel="0" collapsed="false">
      <c r="A250" s="288" t="s">
        <v>292</v>
      </c>
      <c r="B250" s="288"/>
      <c r="C250" s="287" t="s">
        <v>291</v>
      </c>
      <c r="D250" s="287" t="s">
        <v>28</v>
      </c>
      <c r="E250" s="290" t="s">
        <v>28</v>
      </c>
      <c r="F250" s="287" t="s">
        <v>28</v>
      </c>
      <c r="G250" s="254" t="s">
        <v>28</v>
      </c>
      <c r="H250" s="254" t="s">
        <v>28</v>
      </c>
      <c r="I250" s="279" t="s">
        <v>28</v>
      </c>
      <c r="J250" s="156"/>
      <c r="K250" s="342"/>
      <c r="L250" s="158"/>
      <c r="M250" s="159"/>
      <c r="N250" s="149"/>
    </row>
    <row r="251" s="147" customFormat="true" ht="61.5" hidden="false" customHeight="true" outlineLevel="0" collapsed="false">
      <c r="A251" s="288" t="s">
        <v>293</v>
      </c>
      <c r="B251" s="288"/>
      <c r="C251" s="287" t="s">
        <v>291</v>
      </c>
      <c r="D251" s="287" t="s">
        <v>28</v>
      </c>
      <c r="E251" s="290" t="s">
        <v>28</v>
      </c>
      <c r="F251" s="287" t="s">
        <v>28</v>
      </c>
      <c r="G251" s="254" t="s">
        <v>28</v>
      </c>
      <c r="H251" s="254" t="s">
        <v>28</v>
      </c>
      <c r="I251" s="279" t="s">
        <v>28</v>
      </c>
      <c r="J251" s="156"/>
      <c r="K251" s="342"/>
      <c r="L251" s="158"/>
      <c r="M251" s="159"/>
      <c r="N251" s="149"/>
    </row>
    <row r="252" s="147" customFormat="true" ht="15" hidden="false" customHeight="true" outlineLevel="0" collapsed="false">
      <c r="A252" s="288" t="s">
        <v>294</v>
      </c>
      <c r="B252" s="288"/>
      <c r="C252" s="287" t="s">
        <v>295</v>
      </c>
      <c r="D252" s="271" t="s">
        <v>27</v>
      </c>
      <c r="E252" s="380"/>
      <c r="F252" s="275"/>
      <c r="G252" s="272" t="s">
        <v>29</v>
      </c>
      <c r="H252" s="272"/>
      <c r="I252" s="273"/>
      <c r="J252" s="153"/>
      <c r="K252" s="341" t="n">
        <f aca="false">K253+K254+K255+K256</f>
        <v>0</v>
      </c>
      <c r="L252" s="154" t="n">
        <f aca="false">L254+L255</f>
        <v>0</v>
      </c>
      <c r="M252" s="146"/>
      <c r="N252" s="43"/>
    </row>
    <row r="253" s="147" customFormat="true" ht="15.75" hidden="false" customHeight="false" outlineLevel="0" collapsed="false">
      <c r="A253" s="288"/>
      <c r="B253" s="288"/>
      <c r="C253" s="287"/>
      <c r="D253" s="271"/>
      <c r="E253" s="380"/>
      <c r="F253" s="275"/>
      <c r="G253" s="272" t="s">
        <v>30</v>
      </c>
      <c r="H253" s="272"/>
      <c r="I253" s="273"/>
      <c r="J253" s="153"/>
      <c r="K253" s="341"/>
      <c r="L253" s="154"/>
      <c r="M253" s="146"/>
      <c r="N253" s="43"/>
    </row>
    <row r="254" s="147" customFormat="true" ht="15" hidden="false" customHeight="true" outlineLevel="0" collapsed="false">
      <c r="A254" s="288"/>
      <c r="B254" s="288"/>
      <c r="C254" s="287"/>
      <c r="D254" s="271" t="s">
        <v>31</v>
      </c>
      <c r="E254" s="380"/>
      <c r="F254" s="275"/>
      <c r="G254" s="272" t="s">
        <v>32</v>
      </c>
      <c r="H254" s="272"/>
      <c r="I254" s="273"/>
      <c r="J254" s="153"/>
      <c r="K254" s="341"/>
      <c r="L254" s="154" t="n">
        <v>0</v>
      </c>
      <c r="M254" s="146"/>
      <c r="N254" s="43"/>
    </row>
    <row r="255" s="147" customFormat="true" ht="15" hidden="false" customHeight="true" outlineLevel="0" collapsed="false">
      <c r="A255" s="288"/>
      <c r="B255" s="288"/>
      <c r="C255" s="287"/>
      <c r="D255" s="271" t="s">
        <v>33</v>
      </c>
      <c r="E255" s="380"/>
      <c r="F255" s="275"/>
      <c r="G255" s="272" t="s">
        <v>33</v>
      </c>
      <c r="H255" s="272"/>
      <c r="I255" s="273"/>
      <c r="J255" s="153" t="n">
        <v>0</v>
      </c>
      <c r="K255" s="341"/>
      <c r="L255" s="154" t="n">
        <v>0</v>
      </c>
      <c r="M255" s="146"/>
      <c r="N255" s="149"/>
    </row>
    <row r="256" s="147" customFormat="true" ht="15.75" hidden="false" customHeight="false" outlineLevel="0" collapsed="false">
      <c r="A256" s="288"/>
      <c r="B256" s="288"/>
      <c r="C256" s="287"/>
      <c r="D256" s="271"/>
      <c r="E256" s="380"/>
      <c r="F256" s="275"/>
      <c r="G256" s="272" t="s">
        <v>34</v>
      </c>
      <c r="H256" s="272"/>
      <c r="I256" s="273"/>
      <c r="J256" s="153"/>
      <c r="K256" s="341"/>
      <c r="L256" s="154"/>
      <c r="M256" s="146"/>
      <c r="N256" s="149"/>
    </row>
    <row r="257" s="147" customFormat="true" ht="98.25" hidden="false" customHeight="true" outlineLevel="0" collapsed="false">
      <c r="A257" s="286" t="s">
        <v>296</v>
      </c>
      <c r="B257" s="286"/>
      <c r="C257" s="287" t="s">
        <v>295</v>
      </c>
      <c r="D257" s="287" t="s">
        <v>28</v>
      </c>
      <c r="E257" s="290" t="s">
        <v>28</v>
      </c>
      <c r="F257" s="287" t="s">
        <v>28</v>
      </c>
      <c r="G257" s="254" t="s">
        <v>28</v>
      </c>
      <c r="H257" s="254" t="s">
        <v>28</v>
      </c>
      <c r="I257" s="279" t="s">
        <v>28</v>
      </c>
      <c r="J257" s="156"/>
      <c r="K257" s="342"/>
      <c r="L257" s="158"/>
      <c r="M257" s="159"/>
      <c r="N257" s="149"/>
    </row>
    <row r="258" s="147" customFormat="true" ht="108" hidden="false" customHeight="true" outlineLevel="0" collapsed="false">
      <c r="A258" s="286" t="s">
        <v>297</v>
      </c>
      <c r="B258" s="286"/>
      <c r="C258" s="287" t="s">
        <v>295</v>
      </c>
      <c r="D258" s="287" t="s">
        <v>28</v>
      </c>
      <c r="E258" s="290" t="s">
        <v>28</v>
      </c>
      <c r="F258" s="287" t="s">
        <v>28</v>
      </c>
      <c r="G258" s="254" t="s">
        <v>28</v>
      </c>
      <c r="H258" s="254" t="s">
        <v>28</v>
      </c>
      <c r="I258" s="279" t="s">
        <v>28</v>
      </c>
      <c r="J258" s="156"/>
      <c r="K258" s="342"/>
      <c r="L258" s="158"/>
      <c r="M258" s="159"/>
      <c r="N258" s="149"/>
    </row>
    <row r="259" s="147" customFormat="true" ht="25.5" hidden="false" customHeight="true" outlineLevel="0" collapsed="false">
      <c r="A259" s="269" t="s">
        <v>298</v>
      </c>
      <c r="B259" s="269"/>
      <c r="C259" s="270" t="s">
        <v>247</v>
      </c>
      <c r="D259" s="287" t="s">
        <v>28</v>
      </c>
      <c r="E259" s="290" t="s">
        <v>28</v>
      </c>
      <c r="F259" s="287" t="s">
        <v>28</v>
      </c>
      <c r="G259" s="254" t="s">
        <v>28</v>
      </c>
      <c r="H259" s="254" t="s">
        <v>28</v>
      </c>
      <c r="I259" s="279" t="s">
        <v>28</v>
      </c>
      <c r="J259" s="153"/>
      <c r="K259" s="341" t="n">
        <f aca="false">K260+K261+K262+K263</f>
        <v>0</v>
      </c>
      <c r="L259" s="154" t="n">
        <f aca="false">L261+L262</f>
        <v>0</v>
      </c>
      <c r="M259" s="146"/>
      <c r="N259" s="43"/>
    </row>
    <row r="260" s="147" customFormat="true" ht="25.5" hidden="false" customHeight="true" outlineLevel="0" collapsed="false">
      <c r="A260" s="269"/>
      <c r="B260" s="269"/>
      <c r="C260" s="270"/>
      <c r="D260" s="287"/>
      <c r="E260" s="290"/>
      <c r="F260" s="287"/>
      <c r="G260" s="254" t="s">
        <v>30</v>
      </c>
      <c r="H260" s="254"/>
      <c r="I260" s="279"/>
      <c r="J260" s="153"/>
      <c r="K260" s="341"/>
      <c r="L260" s="154"/>
      <c r="M260" s="146"/>
      <c r="N260" s="43"/>
    </row>
    <row r="261" s="147" customFormat="true" ht="25.5" hidden="false" customHeight="true" outlineLevel="0" collapsed="false">
      <c r="A261" s="269"/>
      <c r="B261" s="269"/>
      <c r="C261" s="270"/>
      <c r="D261" s="287" t="s">
        <v>31</v>
      </c>
      <c r="E261" s="290"/>
      <c r="F261" s="287"/>
      <c r="G261" s="254" t="s">
        <v>32</v>
      </c>
      <c r="H261" s="254"/>
      <c r="I261" s="279"/>
      <c r="J261" s="153"/>
      <c r="K261" s="341" t="n">
        <v>0</v>
      </c>
      <c r="L261" s="154" t="n">
        <v>0</v>
      </c>
      <c r="M261" s="146"/>
      <c r="N261" s="43"/>
    </row>
    <row r="262" s="147" customFormat="true" ht="25.5" hidden="false" customHeight="true" outlineLevel="0" collapsed="false">
      <c r="A262" s="269"/>
      <c r="B262" s="269"/>
      <c r="C262" s="270"/>
      <c r="D262" s="287" t="s">
        <v>33</v>
      </c>
      <c r="E262" s="290"/>
      <c r="F262" s="287"/>
      <c r="G262" s="254" t="s">
        <v>33</v>
      </c>
      <c r="H262" s="254"/>
      <c r="I262" s="279"/>
      <c r="J262" s="153" t="n">
        <v>0</v>
      </c>
      <c r="K262" s="341"/>
      <c r="L262" s="154" t="n">
        <v>0</v>
      </c>
      <c r="M262" s="146"/>
      <c r="N262" s="149"/>
    </row>
    <row r="263" s="147" customFormat="true" ht="18.75" hidden="false" customHeight="true" outlineLevel="0" collapsed="false">
      <c r="A263" s="269"/>
      <c r="B263" s="269"/>
      <c r="C263" s="270"/>
      <c r="D263" s="287"/>
      <c r="E263" s="290"/>
      <c r="F263" s="287"/>
      <c r="G263" s="254" t="s">
        <v>34</v>
      </c>
      <c r="H263" s="254"/>
      <c r="I263" s="279"/>
      <c r="J263" s="153"/>
      <c r="K263" s="341"/>
      <c r="L263" s="154"/>
      <c r="M263" s="146"/>
      <c r="N263" s="149"/>
    </row>
    <row r="264" s="147" customFormat="true" ht="18.75" hidden="false" customHeight="true" outlineLevel="0" collapsed="false">
      <c r="A264" s="286" t="s">
        <v>299</v>
      </c>
      <c r="B264" s="286"/>
      <c r="C264" s="287" t="s">
        <v>295</v>
      </c>
      <c r="D264" s="287" t="s">
        <v>28</v>
      </c>
      <c r="E264" s="290" t="s">
        <v>28</v>
      </c>
      <c r="F264" s="287" t="s">
        <v>28</v>
      </c>
      <c r="G264" s="254" t="s">
        <v>28</v>
      </c>
      <c r="H264" s="254" t="s">
        <v>28</v>
      </c>
      <c r="I264" s="279" t="s">
        <v>28</v>
      </c>
      <c r="J264" s="153"/>
      <c r="K264" s="341"/>
      <c r="L264" s="154"/>
      <c r="M264" s="146"/>
      <c r="N264" s="149"/>
    </row>
    <row r="265" s="147" customFormat="true" ht="18.75" hidden="false" customHeight="true" outlineLevel="0" collapsed="false">
      <c r="A265" s="286"/>
      <c r="B265" s="286"/>
      <c r="C265" s="287"/>
      <c r="D265" s="287"/>
      <c r="E265" s="290"/>
      <c r="F265" s="287"/>
      <c r="G265" s="254" t="s">
        <v>30</v>
      </c>
      <c r="H265" s="254"/>
      <c r="I265" s="279"/>
      <c r="J265" s="156"/>
      <c r="K265" s="342"/>
      <c r="L265" s="158"/>
      <c r="M265" s="159"/>
      <c r="N265" s="149"/>
    </row>
    <row r="266" s="147" customFormat="true" ht="18.75" hidden="false" customHeight="true" outlineLevel="0" collapsed="false">
      <c r="A266" s="286"/>
      <c r="B266" s="286"/>
      <c r="C266" s="287"/>
      <c r="D266" s="287" t="s">
        <v>31</v>
      </c>
      <c r="E266" s="290"/>
      <c r="F266" s="287"/>
      <c r="G266" s="254" t="s">
        <v>32</v>
      </c>
      <c r="H266" s="254"/>
      <c r="I266" s="279"/>
      <c r="J266" s="156"/>
      <c r="K266" s="342"/>
      <c r="L266" s="158"/>
      <c r="M266" s="159"/>
      <c r="N266" s="149"/>
    </row>
    <row r="267" s="147" customFormat="true" ht="18.75" hidden="false" customHeight="true" outlineLevel="0" collapsed="false">
      <c r="A267" s="286"/>
      <c r="B267" s="286"/>
      <c r="C267" s="287"/>
      <c r="D267" s="287" t="s">
        <v>33</v>
      </c>
      <c r="E267" s="290"/>
      <c r="F267" s="287"/>
      <c r="G267" s="254" t="s">
        <v>33</v>
      </c>
      <c r="H267" s="254"/>
      <c r="I267" s="279"/>
      <c r="J267" s="156"/>
      <c r="K267" s="342"/>
      <c r="L267" s="158"/>
      <c r="M267" s="159"/>
      <c r="N267" s="149"/>
    </row>
    <row r="268" s="164" customFormat="true" ht="96" hidden="false" customHeight="true" outlineLevel="0" collapsed="false">
      <c r="A268" s="286"/>
      <c r="B268" s="286"/>
      <c r="C268" s="287"/>
      <c r="D268" s="287"/>
      <c r="E268" s="290"/>
      <c r="F268" s="287"/>
      <c r="G268" s="254" t="s">
        <v>34</v>
      </c>
      <c r="H268" s="254"/>
      <c r="I268" s="279"/>
      <c r="J268" s="156"/>
      <c r="K268" s="342"/>
      <c r="L268" s="158"/>
      <c r="M268" s="159"/>
      <c r="N268" s="149"/>
      <c r="O268" s="147"/>
      <c r="P268" s="147"/>
      <c r="Q268" s="147"/>
      <c r="R268" s="147"/>
      <c r="S268" s="147"/>
      <c r="T268" s="147"/>
      <c r="U268" s="147"/>
      <c r="V268" s="147"/>
      <c r="W268" s="147"/>
      <c r="X268" s="147"/>
      <c r="Y268" s="147"/>
      <c r="Z268" s="147"/>
      <c r="AA268" s="147"/>
    </row>
    <row r="269" s="164" customFormat="true" ht="100.5" hidden="false" customHeight="true" outlineLevel="0" collapsed="false">
      <c r="A269" s="286" t="s">
        <v>300</v>
      </c>
      <c r="B269" s="286"/>
      <c r="C269" s="287" t="s">
        <v>295</v>
      </c>
      <c r="D269" s="287" t="s">
        <v>28</v>
      </c>
      <c r="E269" s="290" t="s">
        <v>28</v>
      </c>
      <c r="F269" s="287" t="s">
        <v>28</v>
      </c>
      <c r="G269" s="254" t="s">
        <v>28</v>
      </c>
      <c r="H269" s="254" t="s">
        <v>28</v>
      </c>
      <c r="I269" s="279" t="s">
        <v>28</v>
      </c>
      <c r="J269" s="156"/>
      <c r="K269" s="342"/>
      <c r="L269" s="158"/>
      <c r="M269" s="159"/>
      <c r="N269" s="149"/>
      <c r="O269" s="147"/>
      <c r="P269" s="147"/>
      <c r="Q269" s="147"/>
      <c r="R269" s="147"/>
      <c r="S269" s="147"/>
      <c r="T269" s="147"/>
      <c r="U269" s="147"/>
      <c r="V269" s="147"/>
      <c r="W269" s="147"/>
      <c r="X269" s="147"/>
      <c r="Y269" s="147"/>
      <c r="Z269" s="147"/>
      <c r="AA269" s="147"/>
    </row>
    <row r="270" s="164" customFormat="true" ht="15" hidden="false" customHeight="true" outlineLevel="0" collapsed="false">
      <c r="A270" s="269" t="s">
        <v>187</v>
      </c>
      <c r="B270" s="269"/>
      <c r="C270" s="270" t="s">
        <v>301</v>
      </c>
      <c r="D270" s="271" t="s">
        <v>27</v>
      </c>
      <c r="E270" s="382"/>
      <c r="F270" s="275"/>
      <c r="G270" s="272" t="s">
        <v>29</v>
      </c>
      <c r="H270" s="272"/>
      <c r="I270" s="273"/>
      <c r="J270" s="153"/>
      <c r="K270" s="341" t="n">
        <f aca="false">K273</f>
        <v>40000</v>
      </c>
      <c r="L270" s="154" t="n">
        <f aca="false">L273</f>
        <v>0</v>
      </c>
      <c r="M270" s="146"/>
      <c r="N270" s="43"/>
      <c r="O270" s="147"/>
      <c r="P270" s="147"/>
      <c r="Q270" s="147"/>
      <c r="R270" s="147"/>
      <c r="S270" s="147"/>
      <c r="T270" s="147"/>
      <c r="U270" s="147"/>
      <c r="V270" s="147"/>
      <c r="W270" s="147"/>
      <c r="X270" s="147"/>
      <c r="Y270" s="147"/>
      <c r="Z270" s="147"/>
      <c r="AA270" s="147"/>
    </row>
    <row r="271" s="164" customFormat="true" ht="15.75" hidden="false" customHeight="false" outlineLevel="0" collapsed="false">
      <c r="A271" s="269"/>
      <c r="B271" s="269"/>
      <c r="C271" s="270"/>
      <c r="D271" s="271"/>
      <c r="E271" s="382"/>
      <c r="F271" s="275"/>
      <c r="G271" s="272" t="s">
        <v>30</v>
      </c>
      <c r="H271" s="272"/>
      <c r="I271" s="273"/>
      <c r="J271" s="153"/>
      <c r="K271" s="341"/>
      <c r="L271" s="154"/>
      <c r="M271" s="146"/>
      <c r="N271" s="43"/>
      <c r="O271" s="147"/>
      <c r="P271" s="147"/>
      <c r="Q271" s="147"/>
      <c r="R271" s="147"/>
      <c r="S271" s="147"/>
      <c r="T271" s="147"/>
      <c r="U271" s="147"/>
      <c r="V271" s="147"/>
      <c r="W271" s="147"/>
      <c r="X271" s="147"/>
      <c r="Y271" s="147"/>
      <c r="Z271" s="147"/>
      <c r="AA271" s="147"/>
    </row>
    <row r="272" s="164" customFormat="true" ht="15" hidden="false" customHeight="true" outlineLevel="0" collapsed="false">
      <c r="A272" s="269"/>
      <c r="B272" s="269"/>
      <c r="C272" s="270"/>
      <c r="D272" s="271" t="s">
        <v>31</v>
      </c>
      <c r="E272" s="382"/>
      <c r="F272" s="275"/>
      <c r="G272" s="272" t="s">
        <v>32</v>
      </c>
      <c r="H272" s="272"/>
      <c r="I272" s="273"/>
      <c r="J272" s="153"/>
      <c r="K272" s="341"/>
      <c r="L272" s="154"/>
      <c r="M272" s="146"/>
      <c r="N272" s="43"/>
      <c r="O272" s="147"/>
      <c r="P272" s="147"/>
      <c r="Q272" s="147"/>
      <c r="R272" s="147"/>
      <c r="S272" s="147"/>
      <c r="T272" s="147"/>
      <c r="U272" s="147"/>
      <c r="V272" s="147"/>
      <c r="W272" s="147"/>
      <c r="X272" s="147"/>
      <c r="Y272" s="147"/>
      <c r="Z272" s="147"/>
      <c r="AA272" s="147"/>
    </row>
    <row r="273" s="147" customFormat="true" ht="15" hidden="false" customHeight="true" outlineLevel="0" collapsed="false">
      <c r="A273" s="269"/>
      <c r="B273" s="269"/>
      <c r="C273" s="270"/>
      <c r="D273" s="271" t="s">
        <v>33</v>
      </c>
      <c r="E273" s="382"/>
      <c r="F273" s="275"/>
      <c r="G273" s="272" t="s">
        <v>33</v>
      </c>
      <c r="H273" s="272"/>
      <c r="I273" s="273"/>
      <c r="J273" s="153"/>
      <c r="K273" s="341" t="n">
        <f aca="false">K285</f>
        <v>40000</v>
      </c>
      <c r="L273" s="154" t="n">
        <v>0</v>
      </c>
      <c r="M273" s="146"/>
      <c r="N273" s="43"/>
    </row>
    <row r="274" s="147" customFormat="true" ht="15.75" hidden="false" customHeight="true" outlineLevel="0" collapsed="false">
      <c r="A274" s="269"/>
      <c r="B274" s="269"/>
      <c r="C274" s="270"/>
      <c r="D274" s="271"/>
      <c r="E274" s="382"/>
      <c r="F274" s="275"/>
      <c r="G274" s="272" t="s">
        <v>34</v>
      </c>
      <c r="H274" s="272"/>
      <c r="I274" s="273"/>
      <c r="J274" s="153"/>
      <c r="K274" s="341"/>
      <c r="L274" s="154"/>
      <c r="M274" s="146"/>
      <c r="N274" s="43"/>
    </row>
    <row r="275" s="147" customFormat="true" ht="15" hidden="false" customHeight="true" outlineLevel="0" collapsed="false">
      <c r="A275" s="288" t="s">
        <v>302</v>
      </c>
      <c r="B275" s="288"/>
      <c r="C275" s="287" t="s">
        <v>295</v>
      </c>
      <c r="D275" s="271" t="s">
        <v>27</v>
      </c>
      <c r="E275" s="392"/>
      <c r="F275" s="275"/>
      <c r="G275" s="272" t="s">
        <v>29</v>
      </c>
      <c r="H275" s="272"/>
      <c r="I275" s="273"/>
      <c r="J275" s="153"/>
      <c r="K275" s="341"/>
      <c r="L275" s="154"/>
      <c r="M275" s="146"/>
      <c r="N275" s="43"/>
    </row>
    <row r="276" s="147" customFormat="true" ht="15.75" hidden="false" customHeight="false" outlineLevel="0" collapsed="false">
      <c r="A276" s="288"/>
      <c r="B276" s="288"/>
      <c r="C276" s="287"/>
      <c r="D276" s="271"/>
      <c r="E276" s="392"/>
      <c r="F276" s="275"/>
      <c r="G276" s="272" t="s">
        <v>30</v>
      </c>
      <c r="H276" s="272"/>
      <c r="I276" s="273"/>
      <c r="J276" s="153"/>
      <c r="K276" s="341"/>
      <c r="L276" s="154"/>
      <c r="M276" s="146"/>
      <c r="N276" s="43"/>
    </row>
    <row r="277" s="147" customFormat="true" ht="12" hidden="false" customHeight="true" outlineLevel="0" collapsed="false">
      <c r="A277" s="288"/>
      <c r="B277" s="288"/>
      <c r="C277" s="287"/>
      <c r="D277" s="271" t="s">
        <v>31</v>
      </c>
      <c r="E277" s="392"/>
      <c r="F277" s="275"/>
      <c r="G277" s="272" t="s">
        <v>32</v>
      </c>
      <c r="H277" s="272"/>
      <c r="I277" s="273"/>
      <c r="J277" s="153"/>
      <c r="K277" s="341"/>
      <c r="L277" s="154"/>
      <c r="M277" s="146"/>
      <c r="N277" s="43"/>
    </row>
    <row r="278" s="147" customFormat="true" ht="61.5" hidden="false" customHeight="true" outlineLevel="0" collapsed="false">
      <c r="A278" s="288"/>
      <c r="B278" s="288"/>
      <c r="C278" s="287"/>
      <c r="D278" s="271" t="s">
        <v>33</v>
      </c>
      <c r="E278" s="380"/>
      <c r="F278" s="275"/>
      <c r="G278" s="272" t="s">
        <v>33</v>
      </c>
      <c r="H278" s="272"/>
      <c r="I278" s="273"/>
      <c r="J278" s="153"/>
      <c r="K278" s="341"/>
      <c r="L278" s="154"/>
      <c r="M278" s="146"/>
      <c r="N278" s="149"/>
    </row>
    <row r="279" s="147" customFormat="true" ht="32.25" hidden="false" customHeight="true" outlineLevel="0" collapsed="false">
      <c r="A279" s="288"/>
      <c r="B279" s="288"/>
      <c r="C279" s="287"/>
      <c r="D279" s="271"/>
      <c r="E279" s="380"/>
      <c r="F279" s="275"/>
      <c r="G279" s="272" t="s">
        <v>34</v>
      </c>
      <c r="H279" s="272"/>
      <c r="I279" s="273"/>
      <c r="J279" s="153"/>
      <c r="K279" s="341"/>
      <c r="L279" s="154"/>
      <c r="M279" s="146"/>
      <c r="N279" s="149"/>
    </row>
    <row r="280" s="147" customFormat="true" ht="68.25" hidden="false" customHeight="true" outlineLevel="0" collapsed="false">
      <c r="A280" s="286" t="s">
        <v>303</v>
      </c>
      <c r="B280" s="286"/>
      <c r="C280" s="287" t="s">
        <v>295</v>
      </c>
      <c r="D280" s="287" t="s">
        <v>28</v>
      </c>
      <c r="E280" s="290" t="s">
        <v>28</v>
      </c>
      <c r="F280" s="287" t="s">
        <v>28</v>
      </c>
      <c r="G280" s="254" t="s">
        <v>28</v>
      </c>
      <c r="H280" s="254" t="s">
        <v>28</v>
      </c>
      <c r="I280" s="279" t="s">
        <v>28</v>
      </c>
      <c r="J280" s="156"/>
      <c r="K280" s="342"/>
      <c r="L280" s="158"/>
      <c r="M280" s="159"/>
      <c r="N280" s="149"/>
    </row>
    <row r="281" s="147" customFormat="true" ht="85.5" hidden="false" customHeight="true" outlineLevel="0" collapsed="false">
      <c r="A281" s="286" t="s">
        <v>304</v>
      </c>
      <c r="B281" s="286"/>
      <c r="C281" s="287" t="s">
        <v>295</v>
      </c>
      <c r="D281" s="287" t="s">
        <v>28</v>
      </c>
      <c r="E281" s="290" t="s">
        <v>28</v>
      </c>
      <c r="F281" s="287" t="s">
        <v>28</v>
      </c>
      <c r="G281" s="254" t="s">
        <v>28</v>
      </c>
      <c r="H281" s="254" t="s">
        <v>28</v>
      </c>
      <c r="I281" s="279" t="s">
        <v>28</v>
      </c>
      <c r="J281" s="156"/>
      <c r="K281" s="342"/>
      <c r="L281" s="158"/>
      <c r="M281" s="159"/>
      <c r="N281" s="149"/>
    </row>
    <row r="282" s="147" customFormat="true" ht="15" hidden="false" customHeight="true" outlineLevel="0" collapsed="false">
      <c r="A282" s="288" t="s">
        <v>305</v>
      </c>
      <c r="B282" s="288"/>
      <c r="C282" s="287" t="s">
        <v>247</v>
      </c>
      <c r="D282" s="271" t="s">
        <v>27</v>
      </c>
      <c r="E282" s="380"/>
      <c r="F282" s="275"/>
      <c r="G282" s="272" t="s">
        <v>29</v>
      </c>
      <c r="H282" s="272"/>
      <c r="I282" s="273"/>
      <c r="J282" s="153"/>
      <c r="K282" s="341" t="n">
        <f aca="false">K285</f>
        <v>40000</v>
      </c>
      <c r="L282" s="154" t="n">
        <f aca="false">L285</f>
        <v>0</v>
      </c>
      <c r="M282" s="146"/>
      <c r="N282" s="149"/>
    </row>
    <row r="283" s="12" customFormat="true" ht="15.75" hidden="false" customHeight="false" outlineLevel="0" collapsed="false">
      <c r="A283" s="288"/>
      <c r="B283" s="288"/>
      <c r="C283" s="287"/>
      <c r="D283" s="271"/>
      <c r="E283" s="380"/>
      <c r="F283" s="275"/>
      <c r="G283" s="272" t="s">
        <v>30</v>
      </c>
      <c r="H283" s="272"/>
      <c r="I283" s="273"/>
      <c r="J283" s="153"/>
      <c r="K283" s="341"/>
      <c r="L283" s="154"/>
      <c r="M283" s="146"/>
      <c r="N283" s="36"/>
      <c r="O283" s="147"/>
      <c r="P283" s="147"/>
      <c r="Q283" s="147"/>
      <c r="R283" s="147"/>
      <c r="S283" s="147"/>
      <c r="T283" s="147"/>
      <c r="U283" s="147"/>
      <c r="V283" s="147"/>
      <c r="W283" s="147"/>
      <c r="X283" s="147"/>
      <c r="Y283" s="147"/>
      <c r="Z283" s="147"/>
      <c r="AA283" s="147"/>
    </row>
    <row r="284" s="12" customFormat="true" ht="15" hidden="false" customHeight="true" outlineLevel="0" collapsed="false">
      <c r="A284" s="288"/>
      <c r="B284" s="288"/>
      <c r="C284" s="287"/>
      <c r="D284" s="271" t="s">
        <v>31</v>
      </c>
      <c r="E284" s="380"/>
      <c r="F284" s="275"/>
      <c r="G284" s="272" t="s">
        <v>32</v>
      </c>
      <c r="H284" s="272"/>
      <c r="I284" s="273"/>
      <c r="J284" s="153"/>
      <c r="K284" s="341"/>
      <c r="L284" s="154"/>
      <c r="M284" s="146"/>
      <c r="N284" s="43"/>
      <c r="O284" s="147"/>
      <c r="P284" s="147"/>
      <c r="Q284" s="147"/>
      <c r="R284" s="147"/>
      <c r="S284" s="147"/>
      <c r="T284" s="147"/>
      <c r="U284" s="147"/>
      <c r="V284" s="147"/>
      <c r="W284" s="147"/>
      <c r="X284" s="147"/>
      <c r="Y284" s="147"/>
      <c r="Z284" s="147"/>
      <c r="AA284" s="147"/>
    </row>
    <row r="285" s="12" customFormat="true" ht="15" hidden="false" customHeight="true" outlineLevel="0" collapsed="false">
      <c r="A285" s="288"/>
      <c r="B285" s="288"/>
      <c r="C285" s="287"/>
      <c r="D285" s="271" t="s">
        <v>33</v>
      </c>
      <c r="E285" s="380"/>
      <c r="F285" s="275"/>
      <c r="G285" s="272" t="s">
        <v>33</v>
      </c>
      <c r="H285" s="272"/>
      <c r="I285" s="273"/>
      <c r="J285" s="153"/>
      <c r="K285" s="341" t="n">
        <v>40000</v>
      </c>
      <c r="L285" s="154" t="n">
        <v>0</v>
      </c>
      <c r="M285" s="146"/>
      <c r="N285" s="43"/>
      <c r="O285" s="147"/>
      <c r="P285" s="147"/>
      <c r="Q285" s="147"/>
      <c r="R285" s="147"/>
      <c r="S285" s="147"/>
      <c r="T285" s="147"/>
      <c r="U285" s="147"/>
      <c r="V285" s="147"/>
      <c r="W285" s="147"/>
      <c r="X285" s="147"/>
      <c r="Y285" s="147"/>
      <c r="Z285" s="147"/>
      <c r="AA285" s="147"/>
    </row>
    <row r="286" s="12" customFormat="true" ht="15.75" hidden="false" customHeight="false" outlineLevel="0" collapsed="false">
      <c r="A286" s="288"/>
      <c r="B286" s="288"/>
      <c r="C286" s="287"/>
      <c r="D286" s="271"/>
      <c r="E286" s="380"/>
      <c r="F286" s="275"/>
      <c r="G286" s="272" t="s">
        <v>34</v>
      </c>
      <c r="H286" s="272"/>
      <c r="I286" s="273"/>
      <c r="J286" s="153"/>
      <c r="K286" s="341"/>
      <c r="L286" s="154"/>
      <c r="M286" s="146"/>
      <c r="N286" s="43"/>
      <c r="O286" s="147"/>
      <c r="P286" s="147"/>
      <c r="Q286" s="147"/>
      <c r="R286" s="147"/>
      <c r="S286" s="147"/>
      <c r="T286" s="147"/>
      <c r="U286" s="147"/>
      <c r="V286" s="147"/>
      <c r="W286" s="147"/>
      <c r="X286" s="147"/>
      <c r="Y286" s="147"/>
      <c r="Z286" s="147"/>
      <c r="AA286" s="147"/>
    </row>
    <row r="287" s="12" customFormat="true" ht="65.25" hidden="false" customHeight="true" outlineLevel="0" collapsed="false">
      <c r="A287" s="286" t="s">
        <v>306</v>
      </c>
      <c r="B287" s="286"/>
      <c r="C287" s="287" t="s">
        <v>295</v>
      </c>
      <c r="D287" s="287" t="s">
        <v>28</v>
      </c>
      <c r="E287" s="290" t="s">
        <v>28</v>
      </c>
      <c r="F287" s="287" t="s">
        <v>28</v>
      </c>
      <c r="G287" s="254" t="s">
        <v>28</v>
      </c>
      <c r="H287" s="254" t="s">
        <v>28</v>
      </c>
      <c r="I287" s="279" t="s">
        <v>28</v>
      </c>
      <c r="J287" s="156"/>
      <c r="K287" s="342"/>
      <c r="L287" s="158"/>
      <c r="M287" s="159"/>
      <c r="N287" s="43"/>
      <c r="O287" s="147"/>
      <c r="P287" s="147"/>
      <c r="Q287" s="147"/>
      <c r="R287" s="147"/>
      <c r="S287" s="147"/>
      <c r="T287" s="147"/>
      <c r="U287" s="147"/>
      <c r="V287" s="147"/>
      <c r="W287" s="147"/>
      <c r="X287" s="147"/>
      <c r="Y287" s="147"/>
      <c r="Z287" s="147"/>
      <c r="AA287" s="147"/>
    </row>
    <row r="288" s="147" customFormat="true" ht="95.25" hidden="false" customHeight="true" outlineLevel="0" collapsed="false">
      <c r="A288" s="286" t="s">
        <v>307</v>
      </c>
      <c r="B288" s="286"/>
      <c r="C288" s="287" t="s">
        <v>295</v>
      </c>
      <c r="D288" s="287" t="s">
        <v>28</v>
      </c>
      <c r="E288" s="290" t="s">
        <v>28</v>
      </c>
      <c r="F288" s="287" t="s">
        <v>28</v>
      </c>
      <c r="G288" s="254" t="s">
        <v>28</v>
      </c>
      <c r="H288" s="254" t="s">
        <v>28</v>
      </c>
      <c r="I288" s="279" t="s">
        <v>28</v>
      </c>
      <c r="J288" s="156"/>
      <c r="K288" s="342"/>
      <c r="L288" s="158"/>
      <c r="M288" s="159"/>
      <c r="N288" s="43"/>
      <c r="O288" s="164"/>
      <c r="P288" s="164"/>
      <c r="Q288" s="164"/>
      <c r="R288" s="164"/>
      <c r="S288" s="164"/>
      <c r="T288" s="164"/>
      <c r="U288" s="164"/>
      <c r="V288" s="164"/>
      <c r="W288" s="164"/>
      <c r="X288" s="164"/>
      <c r="Y288" s="164"/>
      <c r="Z288" s="164"/>
      <c r="AA288" s="164"/>
    </row>
    <row r="289" s="147" customFormat="true" ht="15" hidden="false" customHeight="true" outlineLevel="0" collapsed="false">
      <c r="A289" s="261" t="s">
        <v>215</v>
      </c>
      <c r="B289" s="261"/>
      <c r="C289" s="262" t="s">
        <v>216</v>
      </c>
      <c r="D289" s="357" t="s">
        <v>27</v>
      </c>
      <c r="E289" s="388"/>
      <c r="F289" s="265"/>
      <c r="G289" s="358" t="s">
        <v>29</v>
      </c>
      <c r="H289" s="266"/>
      <c r="I289" s="267"/>
      <c r="J289" s="153" t="n">
        <f aca="false">SUM(J290:J293)</f>
        <v>0</v>
      </c>
      <c r="K289" s="153" t="n">
        <f aca="false">SUM(K290:K293)</f>
        <v>22099.9</v>
      </c>
      <c r="L289" s="153" t="n">
        <f aca="false">SUM(L290:L293)</f>
        <v>0</v>
      </c>
      <c r="M289" s="206"/>
      <c r="N289" s="359"/>
      <c r="O289" s="164"/>
      <c r="P289" s="164"/>
      <c r="Q289" s="164"/>
      <c r="R289" s="164"/>
      <c r="S289" s="164"/>
      <c r="T289" s="164"/>
      <c r="U289" s="164"/>
      <c r="V289" s="164"/>
      <c r="W289" s="164"/>
      <c r="X289" s="164"/>
      <c r="Y289" s="164"/>
      <c r="Z289" s="164"/>
      <c r="AA289" s="164"/>
    </row>
    <row r="290" s="147" customFormat="true" ht="15.75" hidden="false" customHeight="false" outlineLevel="0" collapsed="false">
      <c r="A290" s="261"/>
      <c r="B290" s="261"/>
      <c r="C290" s="262"/>
      <c r="D290" s="357"/>
      <c r="E290" s="388"/>
      <c r="F290" s="265"/>
      <c r="G290" s="358" t="s">
        <v>30</v>
      </c>
      <c r="H290" s="266"/>
      <c r="I290" s="267"/>
      <c r="J290" s="153" t="n">
        <f aca="false">J295+J300</f>
        <v>0</v>
      </c>
      <c r="K290" s="153" t="n">
        <f aca="false">K295+K300</f>
        <v>0</v>
      </c>
      <c r="L290" s="153" t="n">
        <f aca="false">L295+L300</f>
        <v>0</v>
      </c>
      <c r="M290" s="206" t="n">
        <f aca="false">M295+M300</f>
        <v>0</v>
      </c>
      <c r="N290" s="359"/>
      <c r="O290" s="164"/>
      <c r="P290" s="164"/>
      <c r="Q290" s="164"/>
      <c r="R290" s="164"/>
      <c r="S290" s="164"/>
      <c r="T290" s="164"/>
      <c r="U290" s="164"/>
      <c r="V290" s="164"/>
      <c r="W290" s="164"/>
      <c r="X290" s="164"/>
      <c r="Y290" s="164"/>
      <c r="Z290" s="164"/>
      <c r="AA290" s="164"/>
    </row>
    <row r="291" s="147" customFormat="true" ht="15" hidden="false" customHeight="true" outlineLevel="0" collapsed="false">
      <c r="A291" s="261"/>
      <c r="B291" s="261"/>
      <c r="C291" s="262"/>
      <c r="D291" s="357" t="s">
        <v>31</v>
      </c>
      <c r="E291" s="388"/>
      <c r="F291" s="265"/>
      <c r="G291" s="358" t="s">
        <v>32</v>
      </c>
      <c r="H291" s="266"/>
      <c r="I291" s="267"/>
      <c r="J291" s="153" t="n">
        <f aca="false">J296+J301</f>
        <v>0</v>
      </c>
      <c r="K291" s="153" t="n">
        <f aca="false">K296+K301</f>
        <v>0</v>
      </c>
      <c r="L291" s="153" t="n">
        <f aca="false">L296+L301</f>
        <v>0</v>
      </c>
      <c r="M291" s="206" t="n">
        <f aca="false">M296+M301</f>
        <v>0</v>
      </c>
      <c r="N291" s="359"/>
      <c r="O291" s="164"/>
      <c r="P291" s="164"/>
      <c r="Q291" s="164"/>
      <c r="R291" s="164"/>
      <c r="S291" s="164"/>
      <c r="T291" s="164"/>
      <c r="U291" s="164"/>
      <c r="V291" s="164"/>
      <c r="W291" s="164"/>
      <c r="X291" s="164"/>
      <c r="Y291" s="164"/>
      <c r="Z291" s="164"/>
      <c r="AA291" s="164"/>
    </row>
    <row r="292" s="147" customFormat="true" ht="15" hidden="false" customHeight="true" outlineLevel="0" collapsed="false">
      <c r="A292" s="261"/>
      <c r="B292" s="261"/>
      <c r="C292" s="262"/>
      <c r="D292" s="263" t="s">
        <v>33</v>
      </c>
      <c r="E292" s="393"/>
      <c r="F292" s="265"/>
      <c r="G292" s="266" t="s">
        <v>33</v>
      </c>
      <c r="H292" s="266"/>
      <c r="I292" s="267"/>
      <c r="J292" s="153" t="n">
        <f aca="false">J297+J302</f>
        <v>0</v>
      </c>
      <c r="K292" s="153" t="n">
        <f aca="false">K297+K302</f>
        <v>22099.9</v>
      </c>
      <c r="L292" s="153" t="n">
        <f aca="false">L297+L302</f>
        <v>0</v>
      </c>
      <c r="M292" s="206" t="n">
        <f aca="false">M297+M302</f>
        <v>0</v>
      </c>
      <c r="N292" s="359"/>
      <c r="O292" s="164"/>
      <c r="P292" s="164"/>
      <c r="Q292" s="164"/>
      <c r="R292" s="164"/>
      <c r="S292" s="164"/>
      <c r="T292" s="164"/>
      <c r="U292" s="164"/>
      <c r="V292" s="164"/>
      <c r="W292" s="164"/>
      <c r="X292" s="164"/>
      <c r="Y292" s="164"/>
      <c r="Z292" s="164"/>
      <c r="AA292" s="164"/>
    </row>
    <row r="293" s="233" customFormat="true" ht="15.75" hidden="false" customHeight="true" outlineLevel="0" collapsed="false">
      <c r="A293" s="261"/>
      <c r="B293" s="261"/>
      <c r="C293" s="262"/>
      <c r="D293" s="263"/>
      <c r="E293" s="393"/>
      <c r="F293" s="265"/>
      <c r="G293" s="266" t="s">
        <v>34</v>
      </c>
      <c r="H293" s="266"/>
      <c r="I293" s="267"/>
      <c r="J293" s="153" t="n">
        <f aca="false">J298+J303</f>
        <v>0</v>
      </c>
      <c r="K293" s="153" t="n">
        <f aca="false">K298+K303</f>
        <v>0</v>
      </c>
      <c r="L293" s="153" t="n">
        <f aca="false">L298+L303</f>
        <v>0</v>
      </c>
      <c r="M293" s="206" t="n">
        <f aca="false">M298+M303</f>
        <v>0</v>
      </c>
      <c r="N293" s="359"/>
      <c r="O293" s="147"/>
      <c r="P293" s="147"/>
      <c r="Q293" s="147"/>
      <c r="R293" s="147"/>
      <c r="S293" s="147"/>
      <c r="T293" s="147"/>
      <c r="U293" s="147"/>
      <c r="V293" s="147"/>
      <c r="W293" s="147"/>
      <c r="X293" s="147"/>
      <c r="Y293" s="147"/>
      <c r="Z293" s="147"/>
      <c r="AA293" s="147"/>
    </row>
    <row r="294" s="233" customFormat="true" ht="15" hidden="false" customHeight="true" outlineLevel="0" collapsed="false">
      <c r="A294" s="286" t="s">
        <v>218</v>
      </c>
      <c r="B294" s="286"/>
      <c r="C294" s="287" t="s">
        <v>308</v>
      </c>
      <c r="D294" s="271" t="s">
        <v>27</v>
      </c>
      <c r="E294" s="380"/>
      <c r="F294" s="275"/>
      <c r="G294" s="272" t="s">
        <v>29</v>
      </c>
      <c r="H294" s="272"/>
      <c r="I294" s="273"/>
      <c r="J294" s="153"/>
      <c r="K294" s="341" t="n">
        <f aca="false">K295+K296+K297+K298</f>
        <v>22097.5</v>
      </c>
      <c r="L294" s="154" t="n">
        <f aca="false">L295+L296+L297+L298</f>
        <v>0</v>
      </c>
      <c r="M294" s="146"/>
      <c r="N294" s="232"/>
      <c r="O294" s="147"/>
      <c r="P294" s="147"/>
      <c r="Q294" s="147"/>
      <c r="R294" s="147"/>
      <c r="S294" s="147"/>
      <c r="T294" s="147"/>
      <c r="U294" s="147"/>
      <c r="V294" s="147"/>
      <c r="W294" s="147"/>
      <c r="X294" s="147"/>
      <c r="Y294" s="147"/>
      <c r="Z294" s="147"/>
      <c r="AA294" s="147"/>
    </row>
    <row r="295" s="233" customFormat="true" ht="15.75" hidden="false" customHeight="false" outlineLevel="0" collapsed="false">
      <c r="A295" s="286"/>
      <c r="B295" s="286"/>
      <c r="C295" s="287"/>
      <c r="D295" s="271"/>
      <c r="E295" s="380"/>
      <c r="F295" s="275"/>
      <c r="G295" s="272" t="s">
        <v>30</v>
      </c>
      <c r="H295" s="272"/>
      <c r="I295" s="273"/>
      <c r="J295" s="153"/>
      <c r="K295" s="341"/>
      <c r="L295" s="154"/>
      <c r="M295" s="146"/>
      <c r="N295" s="232"/>
      <c r="O295" s="147"/>
      <c r="P295" s="147"/>
      <c r="Q295" s="147"/>
      <c r="R295" s="147"/>
      <c r="S295" s="147"/>
      <c r="T295" s="147"/>
      <c r="U295" s="147"/>
      <c r="V295" s="147"/>
      <c r="W295" s="147"/>
      <c r="X295" s="147"/>
      <c r="Y295" s="147"/>
      <c r="Z295" s="147"/>
      <c r="AA295" s="147"/>
    </row>
    <row r="296" s="233" customFormat="true" ht="15" hidden="false" customHeight="true" outlineLevel="0" collapsed="false">
      <c r="A296" s="286"/>
      <c r="B296" s="286"/>
      <c r="C296" s="287"/>
      <c r="D296" s="271" t="s">
        <v>31</v>
      </c>
      <c r="E296" s="380"/>
      <c r="F296" s="275"/>
      <c r="G296" s="272" t="s">
        <v>32</v>
      </c>
      <c r="H296" s="272"/>
      <c r="I296" s="273"/>
      <c r="J296" s="153"/>
      <c r="K296" s="341" t="n">
        <v>0</v>
      </c>
      <c r="L296" s="154" t="n">
        <v>0</v>
      </c>
      <c r="M296" s="146"/>
      <c r="N296" s="232"/>
      <c r="O296" s="147"/>
      <c r="P296" s="147"/>
      <c r="Q296" s="147"/>
      <c r="R296" s="147"/>
      <c r="S296" s="147"/>
      <c r="T296" s="147"/>
      <c r="U296" s="147"/>
      <c r="V296" s="147"/>
      <c r="W296" s="147"/>
      <c r="X296" s="147"/>
      <c r="Y296" s="147"/>
      <c r="Z296" s="147"/>
      <c r="AA296" s="147"/>
    </row>
    <row r="297" s="233" customFormat="true" ht="15" hidden="false" customHeight="true" outlineLevel="0" collapsed="false">
      <c r="A297" s="286"/>
      <c r="B297" s="286"/>
      <c r="C297" s="287"/>
      <c r="D297" s="271" t="s">
        <v>33</v>
      </c>
      <c r="E297" s="394"/>
      <c r="F297" s="275"/>
      <c r="G297" s="272" t="s">
        <v>33</v>
      </c>
      <c r="H297" s="272"/>
      <c r="I297" s="273"/>
      <c r="J297" s="153"/>
      <c r="K297" s="341" t="n">
        <v>22097.5</v>
      </c>
      <c r="L297" s="154" t="n">
        <v>0</v>
      </c>
      <c r="M297" s="146"/>
      <c r="N297" s="232"/>
      <c r="O297" s="147"/>
      <c r="P297" s="147"/>
      <c r="Q297" s="147"/>
      <c r="R297" s="147"/>
      <c r="S297" s="147"/>
      <c r="T297" s="147"/>
      <c r="U297" s="147"/>
      <c r="V297" s="147"/>
      <c r="W297" s="147"/>
      <c r="X297" s="147"/>
      <c r="Y297" s="147"/>
      <c r="Z297" s="147"/>
      <c r="AA297" s="147"/>
    </row>
    <row r="298" s="233" customFormat="true" ht="15.75" hidden="false" customHeight="true" outlineLevel="0" collapsed="false">
      <c r="A298" s="286"/>
      <c r="B298" s="286"/>
      <c r="C298" s="287"/>
      <c r="D298" s="271"/>
      <c r="E298" s="394"/>
      <c r="F298" s="275"/>
      <c r="G298" s="272" t="s">
        <v>34</v>
      </c>
      <c r="H298" s="272"/>
      <c r="I298" s="273"/>
      <c r="J298" s="153"/>
      <c r="K298" s="341"/>
      <c r="L298" s="154"/>
      <c r="M298" s="146"/>
      <c r="N298" s="232"/>
      <c r="O298" s="147"/>
      <c r="P298" s="147"/>
      <c r="Q298" s="147"/>
      <c r="R298" s="147"/>
      <c r="S298" s="147"/>
      <c r="T298" s="147"/>
      <c r="U298" s="147"/>
      <c r="V298" s="147"/>
      <c r="W298" s="147"/>
      <c r="X298" s="147"/>
      <c r="Y298" s="147"/>
      <c r="Z298" s="147"/>
      <c r="AA298" s="147"/>
    </row>
    <row r="299" s="233" customFormat="true" ht="15" hidden="false" customHeight="true" outlineLevel="0" collapsed="false">
      <c r="A299" s="286" t="s">
        <v>220</v>
      </c>
      <c r="B299" s="286"/>
      <c r="C299" s="287" t="s">
        <v>308</v>
      </c>
      <c r="D299" s="271" t="s">
        <v>27</v>
      </c>
      <c r="E299" s="380"/>
      <c r="F299" s="340"/>
      <c r="G299" s="272" t="s">
        <v>29</v>
      </c>
      <c r="H299" s="272"/>
      <c r="I299" s="273"/>
      <c r="J299" s="153"/>
      <c r="K299" s="341" t="n">
        <f aca="false">K300+K301+K302+K303</f>
        <v>2.4</v>
      </c>
      <c r="L299" s="154" t="n">
        <f aca="false">L302</f>
        <v>0</v>
      </c>
      <c r="M299" s="146"/>
      <c r="N299" s="232"/>
      <c r="O299" s="147"/>
      <c r="P299" s="147"/>
      <c r="Q299" s="147"/>
      <c r="R299" s="147"/>
      <c r="S299" s="147"/>
      <c r="T299" s="147"/>
      <c r="U299" s="147"/>
      <c r="V299" s="147"/>
      <c r="W299" s="147"/>
      <c r="X299" s="147"/>
      <c r="Y299" s="147"/>
      <c r="Z299" s="147"/>
      <c r="AA299" s="147"/>
    </row>
    <row r="300" s="233" customFormat="true" ht="15.75" hidden="false" customHeight="false" outlineLevel="0" collapsed="false">
      <c r="A300" s="286"/>
      <c r="B300" s="286"/>
      <c r="C300" s="287"/>
      <c r="D300" s="271"/>
      <c r="E300" s="380"/>
      <c r="F300" s="340"/>
      <c r="G300" s="272" t="s">
        <v>30</v>
      </c>
      <c r="H300" s="272"/>
      <c r="I300" s="273"/>
      <c r="J300" s="153"/>
      <c r="K300" s="341"/>
      <c r="L300" s="154"/>
      <c r="M300" s="146"/>
      <c r="N300" s="232"/>
      <c r="O300" s="147"/>
      <c r="P300" s="147"/>
      <c r="Q300" s="147"/>
      <c r="R300" s="147"/>
      <c r="S300" s="147"/>
      <c r="T300" s="147"/>
      <c r="U300" s="147"/>
      <c r="V300" s="147"/>
      <c r="W300" s="147"/>
      <c r="X300" s="147"/>
      <c r="Y300" s="147"/>
      <c r="Z300" s="147"/>
      <c r="AA300" s="147"/>
    </row>
    <row r="301" s="233" customFormat="true" ht="15" hidden="false" customHeight="true" outlineLevel="0" collapsed="false">
      <c r="A301" s="286"/>
      <c r="B301" s="286"/>
      <c r="C301" s="287"/>
      <c r="D301" s="271" t="s">
        <v>31</v>
      </c>
      <c r="E301" s="380"/>
      <c r="F301" s="340"/>
      <c r="G301" s="272" t="s">
        <v>32</v>
      </c>
      <c r="H301" s="272"/>
      <c r="I301" s="273"/>
      <c r="J301" s="153"/>
      <c r="K301" s="341"/>
      <c r="L301" s="154"/>
      <c r="M301" s="146"/>
      <c r="N301" s="232"/>
      <c r="O301" s="147"/>
      <c r="P301" s="147"/>
      <c r="Q301" s="147"/>
      <c r="R301" s="147"/>
      <c r="S301" s="147"/>
      <c r="T301" s="147"/>
      <c r="U301" s="147"/>
      <c r="V301" s="147"/>
      <c r="W301" s="147"/>
      <c r="X301" s="147"/>
      <c r="Y301" s="147"/>
      <c r="Z301" s="147"/>
      <c r="AA301" s="147"/>
    </row>
    <row r="302" s="233" customFormat="true" ht="15" hidden="false" customHeight="true" outlineLevel="0" collapsed="false">
      <c r="A302" s="286"/>
      <c r="B302" s="286"/>
      <c r="C302" s="287"/>
      <c r="D302" s="271" t="s">
        <v>33</v>
      </c>
      <c r="E302" s="380"/>
      <c r="F302" s="275"/>
      <c r="G302" s="272" t="s">
        <v>33</v>
      </c>
      <c r="H302" s="272"/>
      <c r="I302" s="273"/>
      <c r="J302" s="153"/>
      <c r="K302" s="341" t="n">
        <v>2.4</v>
      </c>
      <c r="L302" s="154" t="n">
        <v>0</v>
      </c>
      <c r="M302" s="146"/>
      <c r="N302" s="232"/>
      <c r="O302" s="147"/>
      <c r="P302" s="147"/>
      <c r="Q302" s="147"/>
      <c r="R302" s="147"/>
      <c r="S302" s="147"/>
      <c r="T302" s="147"/>
      <c r="U302" s="147"/>
      <c r="V302" s="147"/>
      <c r="W302" s="147"/>
      <c r="X302" s="147"/>
      <c r="Y302" s="147"/>
      <c r="Z302" s="147"/>
      <c r="AA302" s="147"/>
    </row>
    <row r="303" s="233" customFormat="true" ht="15.75" hidden="false" customHeight="true" outlineLevel="0" collapsed="false">
      <c r="A303" s="286"/>
      <c r="B303" s="286"/>
      <c r="C303" s="287"/>
      <c r="D303" s="271"/>
      <c r="E303" s="380"/>
      <c r="F303" s="275"/>
      <c r="G303" s="272" t="s">
        <v>34</v>
      </c>
      <c r="H303" s="272"/>
      <c r="I303" s="273"/>
      <c r="J303" s="153"/>
      <c r="K303" s="341"/>
      <c r="L303" s="154"/>
      <c r="M303" s="146"/>
      <c r="N303" s="232"/>
      <c r="O303" s="12"/>
      <c r="P303" s="12"/>
      <c r="Q303" s="12"/>
      <c r="R303" s="12"/>
      <c r="S303" s="12"/>
      <c r="T303" s="12"/>
      <c r="U303" s="12"/>
      <c r="V303" s="12"/>
      <c r="W303" s="12"/>
      <c r="X303" s="12"/>
      <c r="Y303" s="12"/>
      <c r="Z303" s="12"/>
      <c r="AA303" s="12"/>
    </row>
    <row r="304" s="233" customFormat="true" ht="15" hidden="true" customHeight="true" outlineLevel="0" collapsed="false">
      <c r="A304" s="362" t="s">
        <v>223</v>
      </c>
      <c r="B304" s="362"/>
      <c r="C304" s="363" t="s">
        <v>224</v>
      </c>
      <c r="D304" s="364" t="s">
        <v>225</v>
      </c>
      <c r="E304" s="364"/>
      <c r="F304" s="366" t="n">
        <v>44562</v>
      </c>
      <c r="G304" s="366" t="n">
        <v>44926</v>
      </c>
      <c r="H304" s="367" t="s">
        <v>29</v>
      </c>
      <c r="I304" s="368" t="n">
        <f aca="false">SUM(I305:I308)</f>
        <v>0</v>
      </c>
      <c r="J304" s="40"/>
      <c r="K304" s="274"/>
      <c r="L304" s="50" t="n">
        <f aca="false">L307</f>
        <v>0</v>
      </c>
      <c r="M304" s="51"/>
      <c r="N304" s="11"/>
      <c r="O304" s="12"/>
      <c r="P304" s="12"/>
      <c r="Q304" s="12"/>
      <c r="R304" s="12"/>
      <c r="S304" s="12"/>
      <c r="T304" s="12"/>
      <c r="U304" s="12"/>
      <c r="V304" s="12"/>
      <c r="W304" s="12"/>
      <c r="X304" s="12"/>
      <c r="Y304" s="12"/>
      <c r="Z304" s="12"/>
      <c r="AA304" s="12"/>
    </row>
    <row r="305" s="233" customFormat="true" ht="15.75" hidden="true" customHeight="false" outlineLevel="0" collapsed="false">
      <c r="A305" s="362"/>
      <c r="B305" s="362"/>
      <c r="C305" s="363"/>
      <c r="D305" s="364"/>
      <c r="E305" s="364"/>
      <c r="F305" s="366"/>
      <c r="G305" s="366"/>
      <c r="H305" s="367" t="s">
        <v>30</v>
      </c>
      <c r="I305" s="368" t="n">
        <v>0</v>
      </c>
      <c r="J305" s="40"/>
      <c r="K305" s="274"/>
      <c r="L305" s="50"/>
      <c r="M305" s="51"/>
      <c r="N305" s="11"/>
      <c r="O305" s="12"/>
      <c r="P305" s="12"/>
      <c r="Q305" s="12"/>
      <c r="R305" s="12"/>
      <c r="S305" s="12"/>
      <c r="T305" s="12"/>
      <c r="U305" s="12"/>
      <c r="V305" s="12"/>
      <c r="W305" s="12"/>
      <c r="X305" s="12"/>
      <c r="Y305" s="12"/>
      <c r="Z305" s="12"/>
      <c r="AA305" s="12"/>
    </row>
    <row r="306" s="233" customFormat="true" ht="15.75" hidden="true" customHeight="false" outlineLevel="0" collapsed="false">
      <c r="A306" s="362"/>
      <c r="B306" s="362"/>
      <c r="C306" s="363"/>
      <c r="D306" s="364"/>
      <c r="E306" s="364"/>
      <c r="F306" s="366"/>
      <c r="G306" s="366"/>
      <c r="H306" s="367" t="s">
        <v>32</v>
      </c>
      <c r="I306" s="368" t="n">
        <v>0</v>
      </c>
      <c r="J306" s="40"/>
      <c r="K306" s="274"/>
      <c r="L306" s="50"/>
      <c r="M306" s="51"/>
      <c r="N306" s="11"/>
      <c r="O306" s="12"/>
      <c r="P306" s="12"/>
      <c r="Q306" s="12"/>
      <c r="R306" s="12"/>
      <c r="S306" s="12"/>
      <c r="T306" s="12"/>
      <c r="U306" s="12"/>
      <c r="V306" s="12"/>
      <c r="W306" s="12"/>
      <c r="X306" s="12"/>
      <c r="Y306" s="12"/>
      <c r="Z306" s="12"/>
      <c r="AA306" s="12"/>
    </row>
    <row r="307" s="233" customFormat="true" ht="15.75" hidden="true" customHeight="false" outlineLevel="0" collapsed="false">
      <c r="A307" s="362"/>
      <c r="B307" s="362"/>
      <c r="C307" s="363"/>
      <c r="D307" s="364"/>
      <c r="E307" s="364"/>
      <c r="F307" s="366"/>
      <c r="G307" s="366"/>
      <c r="H307" s="367" t="s">
        <v>33</v>
      </c>
      <c r="I307" s="368" t="n">
        <f aca="false">I320</f>
        <v>0</v>
      </c>
      <c r="J307" s="40"/>
      <c r="K307" s="274"/>
      <c r="L307" s="50" t="n">
        <f aca="false">L320</f>
        <v>0</v>
      </c>
      <c r="M307" s="51"/>
      <c r="N307" s="11"/>
      <c r="O307" s="12"/>
      <c r="P307" s="12"/>
      <c r="Q307" s="12"/>
      <c r="R307" s="12"/>
      <c r="S307" s="12"/>
      <c r="T307" s="12"/>
      <c r="U307" s="12"/>
      <c r="V307" s="12"/>
      <c r="W307" s="12"/>
      <c r="X307" s="12"/>
      <c r="Y307" s="12"/>
      <c r="Z307" s="12"/>
      <c r="AA307" s="12"/>
    </row>
    <row r="308" s="233" customFormat="true" ht="15.75" hidden="true" customHeight="true" outlineLevel="0" collapsed="false">
      <c r="A308" s="362"/>
      <c r="B308" s="362"/>
      <c r="C308" s="363"/>
      <c r="D308" s="364"/>
      <c r="E308" s="364"/>
      <c r="F308" s="366"/>
      <c r="G308" s="366"/>
      <c r="H308" s="367" t="s">
        <v>34</v>
      </c>
      <c r="I308" s="368" t="n">
        <v>0</v>
      </c>
      <c r="J308" s="40"/>
      <c r="K308" s="274"/>
      <c r="L308" s="50"/>
      <c r="M308" s="51"/>
      <c r="N308" s="11"/>
      <c r="O308" s="219"/>
      <c r="P308" s="36"/>
      <c r="Q308" s="147"/>
      <c r="R308" s="147"/>
      <c r="S308" s="147"/>
      <c r="T308" s="147"/>
      <c r="U308" s="147"/>
      <c r="V308" s="147"/>
      <c r="W308" s="147"/>
      <c r="X308" s="147"/>
      <c r="Y308" s="147"/>
      <c r="Z308" s="147"/>
      <c r="AA308" s="147"/>
    </row>
    <row r="309" s="233" customFormat="true" ht="15" hidden="false" customHeight="true" outlineLevel="0" collapsed="false">
      <c r="A309" s="287" t="s">
        <v>309</v>
      </c>
      <c r="B309" s="290"/>
      <c r="C309" s="287" t="s">
        <v>26</v>
      </c>
      <c r="D309" s="271" t="s">
        <v>27</v>
      </c>
      <c r="E309" s="380" t="s">
        <v>321</v>
      </c>
      <c r="F309" s="340"/>
      <c r="G309" s="272" t="s">
        <v>29</v>
      </c>
      <c r="H309" s="272"/>
      <c r="I309" s="273"/>
      <c r="J309" s="153" t="n">
        <f aca="false">SUM(J310:J313)</f>
        <v>119123.4</v>
      </c>
      <c r="K309" s="341" t="n">
        <f aca="false">SUM(K310:K313)</f>
        <v>1048340.9</v>
      </c>
      <c r="L309" s="154" t="n">
        <f aca="false">SUM(L310:L313)</f>
        <v>0</v>
      </c>
      <c r="M309" s="146" t="n">
        <f aca="false">SUM(M310:M313)</f>
        <v>107370</v>
      </c>
      <c r="N309" s="232"/>
      <c r="O309" s="147"/>
      <c r="P309" s="147"/>
      <c r="Q309" s="147"/>
      <c r="R309" s="147"/>
      <c r="S309" s="147"/>
      <c r="T309" s="147"/>
      <c r="U309" s="147"/>
      <c r="V309" s="147"/>
      <c r="W309" s="147"/>
      <c r="X309" s="147"/>
      <c r="Y309" s="147"/>
      <c r="Z309" s="147"/>
      <c r="AA309" s="147"/>
    </row>
    <row r="310" s="233" customFormat="true" ht="15.75" hidden="false" customHeight="false" outlineLevel="0" collapsed="false">
      <c r="A310" s="287"/>
      <c r="B310" s="287"/>
      <c r="C310" s="287"/>
      <c r="D310" s="271"/>
      <c r="E310" s="380"/>
      <c r="F310" s="340"/>
      <c r="G310" s="272" t="s">
        <v>30</v>
      </c>
      <c r="H310" s="272"/>
      <c r="I310" s="273"/>
      <c r="J310" s="153" t="n">
        <f aca="false">J11+J176+J236</f>
        <v>0</v>
      </c>
      <c r="K310" s="341" t="n">
        <f aca="false">K11+K176+K236</f>
        <v>0</v>
      </c>
      <c r="L310" s="154" t="n">
        <f aca="false">L11+L176+L236</f>
        <v>0</v>
      </c>
      <c r="M310" s="146" t="n">
        <f aca="false">M11+M176+M236</f>
        <v>0</v>
      </c>
      <c r="N310" s="232"/>
      <c r="O310" s="147"/>
      <c r="P310" s="147"/>
      <c r="Q310" s="147"/>
      <c r="R310" s="147"/>
      <c r="S310" s="147"/>
      <c r="T310" s="147"/>
      <c r="U310" s="147"/>
      <c r="V310" s="147"/>
      <c r="W310" s="147"/>
      <c r="X310" s="147"/>
      <c r="Y310" s="147"/>
      <c r="Z310" s="147"/>
      <c r="AA310" s="147"/>
    </row>
    <row r="311" s="233" customFormat="true" ht="15" hidden="false" customHeight="true" outlineLevel="0" collapsed="false">
      <c r="A311" s="287"/>
      <c r="B311" s="287"/>
      <c r="C311" s="287"/>
      <c r="D311" s="271" t="s">
        <v>31</v>
      </c>
      <c r="E311" s="380"/>
      <c r="F311" s="275"/>
      <c r="G311" s="272" t="s">
        <v>32</v>
      </c>
      <c r="H311" s="272"/>
      <c r="I311" s="273"/>
      <c r="J311" s="153" t="n">
        <f aca="false">J12+J177+J237</f>
        <v>50491.8</v>
      </c>
      <c r="K311" s="341" t="n">
        <f aca="false">K12+K177+K237+K291</f>
        <v>423162.8</v>
      </c>
      <c r="L311" s="370" t="n">
        <f aca="false">L12+L177+L237+L291</f>
        <v>0</v>
      </c>
      <c r="M311" s="146" t="n">
        <f aca="false">M12+M177+M237+M291</f>
        <v>0</v>
      </c>
      <c r="N311" s="232"/>
      <c r="O311" s="369"/>
      <c r="P311" s="369"/>
      <c r="Q311" s="147"/>
      <c r="R311" s="147"/>
      <c r="S311" s="147"/>
      <c r="T311" s="147"/>
      <c r="U311" s="147"/>
      <c r="V311" s="147"/>
      <c r="W311" s="147"/>
      <c r="X311" s="147"/>
      <c r="Y311" s="147"/>
      <c r="Z311" s="147"/>
      <c r="AA311" s="147"/>
    </row>
    <row r="312" s="233" customFormat="true" ht="15" hidden="false" customHeight="true" outlineLevel="0" collapsed="false">
      <c r="A312" s="287"/>
      <c r="B312" s="287"/>
      <c r="C312" s="287"/>
      <c r="D312" s="271" t="s">
        <v>33</v>
      </c>
      <c r="E312" s="380" t="s">
        <v>315</v>
      </c>
      <c r="F312" s="275"/>
      <c r="G312" s="272" t="s">
        <v>33</v>
      </c>
      <c r="H312" s="272"/>
      <c r="I312" s="273"/>
      <c r="J312" s="153" t="n">
        <f aca="false">J13+J178+J238</f>
        <v>68631.6</v>
      </c>
      <c r="K312" s="341" t="n">
        <f aca="false">K13+K178+K238+K292</f>
        <v>625178.1</v>
      </c>
      <c r="L312" s="154" t="n">
        <f aca="false">L13+L178+L238+L292</f>
        <v>0</v>
      </c>
      <c r="M312" s="146" t="n">
        <f aca="false">M13+M178+M238+M292</f>
        <v>107370</v>
      </c>
      <c r="N312" s="232"/>
      <c r="O312" s="147"/>
      <c r="P312" s="147"/>
      <c r="Q312" s="147"/>
      <c r="R312" s="147"/>
      <c r="S312" s="147"/>
      <c r="T312" s="147"/>
      <c r="U312" s="147"/>
      <c r="V312" s="147"/>
      <c r="W312" s="147"/>
      <c r="X312" s="147"/>
      <c r="Y312" s="147"/>
      <c r="Z312" s="147"/>
      <c r="AA312" s="147"/>
    </row>
    <row r="313" s="233" customFormat="true" ht="52.5" hidden="false" customHeight="true" outlineLevel="0" collapsed="false">
      <c r="A313" s="287"/>
      <c r="B313" s="287"/>
      <c r="C313" s="287"/>
      <c r="D313" s="271"/>
      <c r="E313" s="380"/>
      <c r="F313" s="275"/>
      <c r="G313" s="272" t="s">
        <v>34</v>
      </c>
      <c r="H313" s="272"/>
      <c r="I313" s="273"/>
      <c r="J313" s="153" t="n">
        <f aca="false">J14+J179+J239</f>
        <v>0</v>
      </c>
      <c r="K313" s="341" t="n">
        <f aca="false">K14+K179+K239</f>
        <v>0</v>
      </c>
      <c r="L313" s="154" t="n">
        <f aca="false">L14+L179+L239</f>
        <v>0</v>
      </c>
      <c r="M313" s="146" t="n">
        <f aca="false">M14+M179+M239</f>
        <v>0</v>
      </c>
      <c r="N313" s="232"/>
    </row>
    <row r="314" s="233" customFormat="true" ht="59.25" hidden="false" customHeight="true" outlineLevel="0" collapsed="false">
      <c r="A314" s="371" t="s">
        <v>313</v>
      </c>
      <c r="B314" s="371"/>
      <c r="C314" s="371"/>
      <c r="D314" s="371"/>
      <c r="E314" s="371"/>
      <c r="F314" s="371"/>
      <c r="G314" s="371"/>
      <c r="H314" s="371"/>
      <c r="I314" s="395"/>
      <c r="J314" s="228"/>
      <c r="K314" s="229"/>
      <c r="L314" s="230"/>
      <c r="M314" s="231"/>
      <c r="N314" s="373"/>
    </row>
    <row r="315" s="233" customFormat="true" ht="15.75" hidden="false" customHeight="false" outlineLevel="0" collapsed="false">
      <c r="A315" s="374"/>
      <c r="B315" s="373"/>
      <c r="D315" s="373"/>
      <c r="E315" s="2"/>
      <c r="F315" s="373"/>
      <c r="G315" s="373"/>
      <c r="H315" s="375"/>
      <c r="I315" s="376"/>
      <c r="J315" s="228"/>
      <c r="K315" s="229"/>
      <c r="L315" s="230"/>
      <c r="M315" s="231"/>
      <c r="N315" s="373"/>
    </row>
    <row r="316" s="233" customFormat="true" ht="15.75" hidden="false" customHeight="false" outlineLevel="0" collapsed="false">
      <c r="A316" s="374"/>
      <c r="B316" s="373"/>
      <c r="D316" s="373"/>
      <c r="E316" s="2"/>
      <c r="F316" s="373"/>
      <c r="G316" s="373"/>
      <c r="H316" s="375"/>
      <c r="I316" s="376"/>
      <c r="J316" s="228"/>
      <c r="K316" s="229"/>
      <c r="L316" s="230"/>
      <c r="M316" s="231"/>
      <c r="N316" s="373"/>
    </row>
    <row r="317" s="233" customFormat="true" ht="15.75" hidden="false" customHeight="false" outlineLevel="0" collapsed="false">
      <c r="A317" s="374"/>
      <c r="B317" s="373"/>
      <c r="D317" s="373"/>
      <c r="E317" s="2"/>
      <c r="F317" s="373"/>
      <c r="G317" s="373"/>
      <c r="H317" s="375"/>
      <c r="I317" s="376"/>
      <c r="J317" s="228"/>
      <c r="K317" s="229"/>
      <c r="L317" s="230"/>
      <c r="M317" s="231"/>
      <c r="N317" s="373"/>
    </row>
    <row r="318" s="233" customFormat="true" ht="15.75" hidden="false" customHeight="false" outlineLevel="0" collapsed="false">
      <c r="A318" s="374"/>
      <c r="B318" s="373"/>
      <c r="D318" s="373"/>
      <c r="E318" s="2"/>
      <c r="F318" s="373"/>
      <c r="G318" s="373"/>
      <c r="H318" s="375"/>
      <c r="I318" s="376"/>
      <c r="J318" s="228"/>
      <c r="K318" s="229"/>
      <c r="L318" s="230"/>
      <c r="M318" s="231"/>
      <c r="N318" s="373"/>
    </row>
    <row r="319" s="233" customFormat="true" ht="15.75" hidden="false" customHeight="false" outlineLevel="0" collapsed="false">
      <c r="A319" s="374"/>
      <c r="B319" s="373"/>
      <c r="D319" s="373"/>
      <c r="E319" s="2"/>
      <c r="F319" s="373"/>
      <c r="G319" s="373"/>
      <c r="H319" s="375"/>
      <c r="I319" s="376"/>
      <c r="J319" s="228"/>
      <c r="K319" s="229"/>
      <c r="L319" s="230"/>
      <c r="M319" s="231"/>
      <c r="N319" s="373"/>
    </row>
    <row r="320" s="233" customFormat="true" ht="15.75" hidden="false" customHeight="false" outlineLevel="0" collapsed="false">
      <c r="A320" s="373"/>
      <c r="B320" s="373"/>
      <c r="D320" s="373"/>
      <c r="E320" s="2"/>
      <c r="F320" s="373"/>
      <c r="G320" s="373"/>
      <c r="H320" s="375"/>
      <c r="I320" s="376"/>
      <c r="J320" s="228"/>
      <c r="K320" s="229"/>
      <c r="L320" s="230"/>
      <c r="M320" s="231"/>
      <c r="N320" s="373"/>
    </row>
    <row r="321" s="233" customFormat="true" ht="15.75" hidden="false" customHeight="false" outlineLevel="0" collapsed="false">
      <c r="A321" s="373"/>
      <c r="B321" s="373"/>
      <c r="D321" s="373"/>
      <c r="E321" s="2"/>
      <c r="F321" s="373"/>
      <c r="G321" s="373"/>
      <c r="H321" s="375"/>
      <c r="I321" s="376"/>
      <c r="J321" s="228"/>
      <c r="K321" s="229"/>
      <c r="L321" s="230"/>
      <c r="M321" s="231"/>
      <c r="N321" s="373"/>
    </row>
    <row r="322" s="233" customFormat="true" ht="15.75" hidden="false" customHeight="false" outlineLevel="0" collapsed="false">
      <c r="A322" s="373"/>
      <c r="B322" s="373"/>
      <c r="D322" s="373"/>
      <c r="E322" s="2"/>
      <c r="F322" s="373"/>
      <c r="G322" s="373"/>
      <c r="H322" s="375"/>
      <c r="I322" s="376"/>
      <c r="J322" s="228"/>
      <c r="K322" s="229"/>
      <c r="L322" s="230"/>
      <c r="M322" s="231"/>
      <c r="N322" s="373"/>
    </row>
    <row r="323" s="233" customFormat="true" ht="15.75" hidden="false" customHeight="false" outlineLevel="0" collapsed="false">
      <c r="A323" s="373"/>
      <c r="B323" s="373"/>
      <c r="D323" s="373"/>
      <c r="E323" s="2"/>
      <c r="F323" s="373"/>
      <c r="G323" s="373"/>
      <c r="H323" s="375"/>
      <c r="I323" s="376"/>
      <c r="J323" s="228"/>
      <c r="K323" s="229"/>
      <c r="L323" s="230"/>
      <c r="M323" s="231"/>
      <c r="N323" s="373"/>
    </row>
    <row r="324" s="233" customFormat="true" ht="15.75" hidden="false" customHeight="false" outlineLevel="0" collapsed="false">
      <c r="A324" s="373"/>
      <c r="B324" s="373"/>
      <c r="D324" s="373"/>
      <c r="E324" s="2"/>
      <c r="F324" s="373"/>
      <c r="G324" s="373"/>
      <c r="H324" s="375"/>
      <c r="I324" s="376"/>
      <c r="J324" s="228"/>
      <c r="K324" s="229"/>
      <c r="L324" s="230"/>
      <c r="M324" s="231"/>
      <c r="N324" s="373"/>
    </row>
    <row r="325" s="233" customFormat="true" ht="15.75" hidden="false" customHeight="false" outlineLevel="0" collapsed="false">
      <c r="A325" s="373"/>
      <c r="B325" s="373"/>
      <c r="D325" s="373"/>
      <c r="E325" s="2"/>
      <c r="F325" s="373"/>
      <c r="G325" s="373"/>
      <c r="H325" s="375"/>
      <c r="I325" s="376"/>
      <c r="J325" s="228"/>
      <c r="K325" s="229"/>
      <c r="L325" s="230"/>
      <c r="M325" s="231"/>
      <c r="N325" s="373"/>
    </row>
    <row r="326" s="233" customFormat="true" ht="15.75" hidden="false" customHeight="false" outlineLevel="0" collapsed="false">
      <c r="A326" s="373"/>
      <c r="B326" s="373"/>
      <c r="D326" s="373"/>
      <c r="E326" s="2"/>
      <c r="F326" s="373"/>
      <c r="G326" s="373"/>
      <c r="H326" s="375"/>
      <c r="I326" s="376"/>
      <c r="J326" s="228"/>
      <c r="K326" s="229"/>
      <c r="L326" s="230"/>
      <c r="M326" s="231"/>
      <c r="N326" s="373"/>
    </row>
    <row r="327" s="233" customFormat="true" ht="15.75" hidden="false" customHeight="false" outlineLevel="0" collapsed="false">
      <c r="A327" s="373"/>
      <c r="B327" s="373"/>
      <c r="D327" s="373"/>
      <c r="E327" s="2"/>
      <c r="F327" s="373"/>
      <c r="G327" s="373"/>
      <c r="H327" s="375"/>
      <c r="I327" s="376"/>
      <c r="J327" s="228"/>
      <c r="K327" s="229"/>
      <c r="L327" s="230"/>
      <c r="M327" s="231"/>
      <c r="N327" s="373"/>
    </row>
    <row r="328" s="233" customFormat="true" ht="15.75" hidden="false" customHeight="false" outlineLevel="0" collapsed="false">
      <c r="A328" s="373"/>
      <c r="B328" s="373"/>
      <c r="D328" s="373"/>
      <c r="E328" s="2"/>
      <c r="F328" s="373"/>
      <c r="G328" s="373"/>
      <c r="H328" s="375"/>
      <c r="I328" s="376"/>
      <c r="J328" s="228"/>
      <c r="K328" s="229"/>
      <c r="L328" s="230"/>
      <c r="M328" s="231"/>
      <c r="N328" s="373"/>
    </row>
    <row r="329" s="233" customFormat="true" ht="15.75" hidden="false" customHeight="false" outlineLevel="0" collapsed="false">
      <c r="A329" s="373"/>
      <c r="B329" s="373"/>
      <c r="D329" s="373"/>
      <c r="E329" s="2"/>
      <c r="F329" s="373"/>
      <c r="G329" s="373"/>
      <c r="H329" s="375"/>
      <c r="I329" s="376"/>
      <c r="J329" s="228"/>
      <c r="K329" s="229"/>
      <c r="L329" s="230"/>
      <c r="M329" s="231"/>
      <c r="N329" s="373"/>
    </row>
    <row r="330" s="233" customFormat="true" ht="15.75" hidden="false" customHeight="false" outlineLevel="0" collapsed="false">
      <c r="A330" s="373"/>
      <c r="B330" s="373"/>
      <c r="D330" s="373"/>
      <c r="E330" s="2"/>
      <c r="F330" s="373"/>
      <c r="G330" s="373"/>
      <c r="H330" s="375"/>
      <c r="I330" s="376"/>
      <c r="J330" s="228"/>
      <c r="K330" s="229"/>
      <c r="L330" s="230"/>
      <c r="M330" s="231"/>
      <c r="N330" s="373"/>
    </row>
    <row r="331" s="233" customFormat="true" ht="15.75" hidden="false" customHeight="false" outlineLevel="0" collapsed="false">
      <c r="A331" s="373"/>
      <c r="B331" s="373"/>
      <c r="D331" s="373"/>
      <c r="E331" s="2"/>
      <c r="F331" s="373"/>
      <c r="G331" s="373"/>
      <c r="H331" s="375"/>
      <c r="I331" s="376"/>
      <c r="J331" s="228"/>
      <c r="K331" s="229"/>
      <c r="L331" s="230"/>
      <c r="M331" s="231"/>
      <c r="N331" s="373"/>
    </row>
    <row r="332" s="233" customFormat="true" ht="15.75" hidden="false" customHeight="false" outlineLevel="0" collapsed="false">
      <c r="A332" s="373"/>
      <c r="B332" s="373"/>
      <c r="D332" s="373"/>
      <c r="E332" s="2"/>
      <c r="F332" s="373"/>
      <c r="G332" s="373"/>
      <c r="H332" s="375"/>
      <c r="I332" s="376"/>
      <c r="J332" s="228"/>
      <c r="K332" s="229"/>
      <c r="L332" s="230"/>
      <c r="M332" s="231"/>
      <c r="N332" s="373"/>
    </row>
    <row r="333" s="233" customFormat="true" ht="15.75" hidden="false" customHeight="false" outlineLevel="0" collapsed="false">
      <c r="A333" s="373"/>
      <c r="B333" s="373"/>
      <c r="D333" s="373"/>
      <c r="E333" s="2"/>
      <c r="F333" s="373"/>
      <c r="G333" s="373"/>
      <c r="H333" s="375"/>
      <c r="I333" s="376"/>
      <c r="J333" s="228"/>
      <c r="K333" s="229"/>
      <c r="L333" s="230"/>
      <c r="M333" s="231"/>
      <c r="N333" s="373"/>
    </row>
    <row r="334" s="233" customFormat="true" ht="15.75" hidden="false" customHeight="false" outlineLevel="0" collapsed="false">
      <c r="A334" s="373"/>
      <c r="B334" s="373"/>
      <c r="D334" s="373"/>
      <c r="E334" s="2"/>
      <c r="F334" s="373"/>
      <c r="G334" s="373"/>
      <c r="H334" s="375"/>
      <c r="I334" s="376"/>
      <c r="J334" s="228"/>
      <c r="K334" s="229"/>
      <c r="L334" s="230"/>
      <c r="M334" s="231"/>
      <c r="N334" s="373"/>
    </row>
    <row r="335" s="233" customFormat="true" ht="15.75" hidden="false" customHeight="false" outlineLevel="0" collapsed="false">
      <c r="A335" s="373"/>
      <c r="B335" s="373"/>
      <c r="D335" s="373"/>
      <c r="E335" s="2"/>
      <c r="F335" s="373"/>
      <c r="G335" s="373"/>
      <c r="H335" s="375"/>
      <c r="I335" s="376"/>
      <c r="J335" s="228"/>
      <c r="K335" s="229"/>
      <c r="L335" s="230"/>
      <c r="M335" s="231"/>
      <c r="N335" s="373"/>
    </row>
    <row r="336" s="233" customFormat="true" ht="15.75" hidden="false" customHeight="false" outlineLevel="0" collapsed="false">
      <c r="A336" s="373"/>
      <c r="B336" s="373"/>
      <c r="D336" s="373"/>
      <c r="E336" s="2"/>
      <c r="F336" s="373"/>
      <c r="G336" s="373"/>
      <c r="H336" s="375"/>
      <c r="I336" s="376"/>
      <c r="J336" s="228"/>
      <c r="K336" s="229"/>
      <c r="L336" s="230"/>
      <c r="M336" s="231"/>
      <c r="N336" s="373"/>
    </row>
    <row r="337" s="233" customFormat="true" ht="15.75" hidden="false" customHeight="false" outlineLevel="0" collapsed="false">
      <c r="A337" s="373"/>
      <c r="B337" s="373"/>
      <c r="D337" s="373"/>
      <c r="E337" s="2"/>
      <c r="F337" s="373"/>
      <c r="G337" s="373"/>
      <c r="H337" s="375"/>
      <c r="I337" s="376"/>
      <c r="J337" s="228"/>
      <c r="K337" s="229"/>
      <c r="L337" s="230"/>
      <c r="M337" s="231"/>
      <c r="N337" s="373"/>
    </row>
    <row r="338" s="233" customFormat="true" ht="15.75" hidden="false" customHeight="false" outlineLevel="0" collapsed="false">
      <c r="A338" s="373"/>
      <c r="B338" s="373"/>
      <c r="D338" s="373"/>
      <c r="E338" s="2"/>
      <c r="F338" s="373"/>
      <c r="G338" s="373"/>
      <c r="H338" s="375"/>
      <c r="I338" s="376"/>
      <c r="J338" s="228"/>
      <c r="K338" s="229"/>
      <c r="L338" s="230"/>
      <c r="M338" s="231"/>
      <c r="N338" s="373"/>
    </row>
    <row r="339" s="233" customFormat="true" ht="15.75" hidden="false" customHeight="false" outlineLevel="0" collapsed="false">
      <c r="A339" s="373"/>
      <c r="B339" s="373"/>
      <c r="D339" s="373"/>
      <c r="E339" s="2"/>
      <c r="F339" s="373"/>
      <c r="G339" s="373"/>
      <c r="H339" s="375"/>
      <c r="I339" s="376"/>
      <c r="J339" s="228"/>
      <c r="K339" s="229"/>
      <c r="L339" s="230"/>
      <c r="M339" s="231"/>
      <c r="N339" s="373"/>
    </row>
    <row r="340" s="233" customFormat="true" ht="15.75" hidden="false" customHeight="false" outlineLevel="0" collapsed="false">
      <c r="A340" s="373"/>
      <c r="B340" s="373"/>
      <c r="D340" s="373"/>
      <c r="E340" s="2"/>
      <c r="F340" s="373"/>
      <c r="G340" s="373"/>
      <c r="H340" s="375"/>
      <c r="I340" s="376"/>
      <c r="J340" s="228"/>
      <c r="K340" s="229"/>
      <c r="L340" s="230"/>
      <c r="M340" s="231"/>
      <c r="N340" s="373"/>
    </row>
    <row r="341" s="233" customFormat="true" ht="15.75" hidden="false" customHeight="false" outlineLevel="0" collapsed="false">
      <c r="A341" s="373"/>
      <c r="B341" s="373"/>
      <c r="D341" s="373"/>
      <c r="E341" s="2"/>
      <c r="F341" s="373"/>
      <c r="G341" s="373"/>
      <c r="H341" s="375"/>
      <c r="I341" s="376"/>
      <c r="J341" s="228"/>
      <c r="K341" s="229"/>
      <c r="L341" s="230"/>
      <c r="M341" s="231"/>
      <c r="N341" s="373"/>
    </row>
    <row r="342" s="233" customFormat="true" ht="15.75" hidden="false" customHeight="false" outlineLevel="0" collapsed="false">
      <c r="A342" s="373"/>
      <c r="B342" s="373"/>
      <c r="D342" s="373"/>
      <c r="E342" s="2"/>
      <c r="F342" s="373"/>
      <c r="G342" s="373"/>
      <c r="H342" s="375"/>
      <c r="I342" s="376"/>
      <c r="J342" s="228"/>
      <c r="K342" s="229"/>
      <c r="L342" s="230"/>
      <c r="M342" s="231"/>
      <c r="N342" s="373"/>
    </row>
    <row r="343" s="233" customFormat="true" ht="15.75" hidden="false" customHeight="false" outlineLevel="0" collapsed="false">
      <c r="A343" s="373"/>
      <c r="B343" s="373"/>
      <c r="D343" s="373"/>
      <c r="E343" s="2"/>
      <c r="F343" s="373"/>
      <c r="G343" s="373"/>
      <c r="H343" s="375"/>
      <c r="I343" s="376"/>
      <c r="J343" s="228"/>
      <c r="K343" s="229"/>
      <c r="L343" s="230"/>
      <c r="M343" s="231"/>
      <c r="N343" s="373"/>
    </row>
    <row r="344" s="233" customFormat="true" ht="15.75" hidden="false" customHeight="false" outlineLevel="0" collapsed="false">
      <c r="A344" s="373"/>
      <c r="B344" s="373"/>
      <c r="D344" s="373"/>
      <c r="E344" s="2"/>
      <c r="F344" s="373"/>
      <c r="G344" s="373"/>
      <c r="H344" s="375"/>
      <c r="I344" s="376"/>
      <c r="J344" s="228"/>
      <c r="K344" s="229"/>
      <c r="L344" s="230"/>
      <c r="M344" s="231"/>
      <c r="N344" s="373"/>
    </row>
    <row r="345" s="233" customFormat="true" ht="15.75" hidden="false" customHeight="false" outlineLevel="0" collapsed="false">
      <c r="A345" s="373"/>
      <c r="B345" s="373"/>
      <c r="D345" s="373"/>
      <c r="E345" s="2"/>
      <c r="F345" s="373"/>
      <c r="G345" s="373"/>
      <c r="H345" s="375"/>
      <c r="I345" s="376"/>
      <c r="J345" s="228"/>
      <c r="K345" s="229"/>
      <c r="L345" s="230"/>
      <c r="M345" s="231"/>
      <c r="N345" s="373"/>
    </row>
    <row r="346" s="233" customFormat="true" ht="15.75" hidden="false" customHeight="false" outlineLevel="0" collapsed="false">
      <c r="A346" s="373"/>
      <c r="B346" s="373"/>
      <c r="D346" s="373"/>
      <c r="E346" s="2"/>
      <c r="F346" s="373"/>
      <c r="G346" s="373"/>
      <c r="H346" s="375"/>
      <c r="I346" s="376"/>
      <c r="J346" s="228"/>
      <c r="K346" s="229"/>
      <c r="L346" s="230"/>
      <c r="M346" s="231"/>
      <c r="N346" s="373"/>
    </row>
    <row r="347" s="233" customFormat="true" ht="15.75" hidden="false" customHeight="false" outlineLevel="0" collapsed="false">
      <c r="A347" s="373"/>
      <c r="B347" s="373"/>
      <c r="D347" s="373"/>
      <c r="E347" s="2"/>
      <c r="F347" s="373"/>
      <c r="G347" s="373"/>
      <c r="H347" s="375"/>
      <c r="I347" s="376"/>
      <c r="J347" s="228"/>
      <c r="K347" s="229"/>
      <c r="L347" s="230"/>
      <c r="M347" s="231"/>
      <c r="N347" s="373"/>
    </row>
    <row r="348" s="233" customFormat="true" ht="15.75" hidden="false" customHeight="false" outlineLevel="0" collapsed="false">
      <c r="A348" s="373"/>
      <c r="B348" s="373"/>
      <c r="D348" s="373"/>
      <c r="E348" s="2"/>
      <c r="F348" s="373"/>
      <c r="G348" s="373"/>
      <c r="H348" s="375"/>
      <c r="I348" s="376"/>
      <c r="J348" s="228"/>
      <c r="K348" s="229"/>
      <c r="L348" s="230"/>
      <c r="M348" s="231"/>
      <c r="N348" s="373"/>
    </row>
    <row r="349" s="233" customFormat="true" ht="15.75" hidden="false" customHeight="false" outlineLevel="0" collapsed="false">
      <c r="A349" s="373"/>
      <c r="B349" s="373"/>
      <c r="D349" s="373"/>
      <c r="E349" s="2"/>
      <c r="F349" s="373"/>
      <c r="G349" s="373"/>
      <c r="H349" s="375"/>
      <c r="I349" s="376"/>
      <c r="J349" s="228"/>
      <c r="K349" s="229"/>
      <c r="L349" s="230"/>
      <c r="M349" s="231"/>
      <c r="N349" s="373"/>
    </row>
    <row r="350" s="233" customFormat="true" ht="15.75" hidden="false" customHeight="false" outlineLevel="0" collapsed="false">
      <c r="A350" s="373"/>
      <c r="B350" s="373"/>
      <c r="D350" s="373"/>
      <c r="E350" s="2"/>
      <c r="F350" s="373"/>
      <c r="G350" s="373"/>
      <c r="H350" s="375"/>
      <c r="I350" s="376"/>
      <c r="J350" s="228"/>
      <c r="K350" s="229"/>
      <c r="L350" s="230"/>
      <c r="M350" s="231"/>
      <c r="N350" s="373"/>
    </row>
    <row r="351" s="233" customFormat="true" ht="15.75" hidden="false" customHeight="false" outlineLevel="0" collapsed="false">
      <c r="A351" s="373"/>
      <c r="B351" s="373"/>
      <c r="D351" s="373"/>
      <c r="E351" s="2"/>
      <c r="F351" s="373"/>
      <c r="G351" s="373"/>
      <c r="H351" s="375"/>
      <c r="I351" s="376"/>
      <c r="J351" s="228"/>
      <c r="K351" s="229"/>
      <c r="L351" s="230"/>
      <c r="M351" s="231"/>
      <c r="N351" s="373"/>
    </row>
    <row r="352" s="233" customFormat="true" ht="15.75" hidden="false" customHeight="false" outlineLevel="0" collapsed="false">
      <c r="A352" s="373"/>
      <c r="B352" s="373"/>
      <c r="D352" s="373"/>
      <c r="E352" s="2"/>
      <c r="F352" s="373"/>
      <c r="G352" s="373"/>
      <c r="H352" s="375"/>
      <c r="I352" s="376"/>
      <c r="J352" s="228"/>
      <c r="K352" s="229"/>
      <c r="L352" s="230"/>
      <c r="M352" s="231"/>
      <c r="N352" s="373"/>
    </row>
    <row r="353" s="233" customFormat="true" ht="15.75" hidden="false" customHeight="false" outlineLevel="0" collapsed="false">
      <c r="A353" s="373"/>
      <c r="B353" s="373"/>
      <c r="D353" s="373"/>
      <c r="E353" s="2"/>
      <c r="F353" s="373"/>
      <c r="G353" s="373"/>
      <c r="H353" s="375"/>
      <c r="I353" s="376"/>
      <c r="J353" s="228"/>
      <c r="K353" s="229"/>
      <c r="L353" s="230"/>
      <c r="M353" s="231"/>
      <c r="N353" s="373"/>
    </row>
    <row r="354" s="233" customFormat="true" ht="15.75" hidden="false" customHeight="false" outlineLevel="0" collapsed="false">
      <c r="A354" s="373"/>
      <c r="B354" s="373"/>
      <c r="D354" s="373"/>
      <c r="E354" s="2"/>
      <c r="F354" s="373"/>
      <c r="G354" s="373"/>
      <c r="H354" s="375"/>
      <c r="I354" s="376"/>
      <c r="J354" s="228"/>
      <c r="K354" s="229"/>
      <c r="L354" s="230"/>
      <c r="M354" s="231"/>
      <c r="N354" s="373"/>
    </row>
    <row r="355" s="233" customFormat="true" ht="15.75" hidden="false" customHeight="false" outlineLevel="0" collapsed="false">
      <c r="A355" s="373"/>
      <c r="B355" s="373"/>
      <c r="D355" s="373"/>
      <c r="E355" s="2"/>
      <c r="F355" s="373"/>
      <c r="G355" s="373"/>
      <c r="H355" s="375"/>
      <c r="I355" s="376"/>
      <c r="J355" s="228"/>
      <c r="K355" s="229"/>
      <c r="L355" s="230"/>
      <c r="M355" s="231"/>
      <c r="N355" s="373"/>
    </row>
    <row r="356" s="233" customFormat="true" ht="15.75" hidden="false" customHeight="false" outlineLevel="0" collapsed="false">
      <c r="A356" s="373"/>
      <c r="B356" s="373"/>
      <c r="D356" s="373"/>
      <c r="E356" s="2"/>
      <c r="F356" s="373"/>
      <c r="G356" s="373"/>
      <c r="H356" s="375"/>
      <c r="I356" s="376"/>
      <c r="J356" s="228"/>
      <c r="K356" s="229"/>
      <c r="L356" s="230"/>
      <c r="M356" s="231"/>
      <c r="N356" s="373"/>
    </row>
    <row r="357" s="233" customFormat="true" ht="15.75" hidden="false" customHeight="false" outlineLevel="0" collapsed="false">
      <c r="A357" s="373"/>
      <c r="B357" s="373"/>
      <c r="D357" s="373"/>
      <c r="E357" s="2"/>
      <c r="F357" s="373"/>
      <c r="G357" s="373"/>
      <c r="H357" s="375"/>
      <c r="I357" s="376"/>
      <c r="J357" s="228"/>
      <c r="K357" s="229"/>
      <c r="L357" s="230"/>
      <c r="M357" s="231"/>
      <c r="N357" s="373"/>
    </row>
    <row r="358" s="233" customFormat="true" ht="15.75" hidden="false" customHeight="false" outlineLevel="0" collapsed="false">
      <c r="A358" s="373"/>
      <c r="B358" s="373"/>
      <c r="D358" s="373"/>
      <c r="E358" s="2"/>
      <c r="F358" s="373"/>
      <c r="G358" s="373"/>
      <c r="H358" s="375"/>
      <c r="I358" s="376"/>
      <c r="J358" s="228"/>
      <c r="K358" s="229"/>
      <c r="L358" s="230"/>
      <c r="M358" s="231"/>
      <c r="N358" s="373"/>
    </row>
    <row r="359" s="233" customFormat="true" ht="15.75" hidden="false" customHeight="false" outlineLevel="0" collapsed="false">
      <c r="A359" s="373"/>
      <c r="B359" s="373"/>
      <c r="D359" s="373"/>
      <c r="E359" s="2"/>
      <c r="F359" s="373"/>
      <c r="G359" s="373"/>
      <c r="H359" s="375"/>
      <c r="I359" s="376"/>
      <c r="J359" s="228"/>
      <c r="K359" s="229"/>
      <c r="L359" s="230"/>
      <c r="M359" s="231"/>
      <c r="N359" s="373"/>
    </row>
    <row r="360" s="233" customFormat="true" ht="15.75" hidden="false" customHeight="false" outlineLevel="0" collapsed="false">
      <c r="A360" s="373"/>
      <c r="B360" s="373"/>
      <c r="D360" s="373"/>
      <c r="E360" s="2"/>
      <c r="F360" s="373"/>
      <c r="G360" s="373"/>
      <c r="H360" s="375"/>
      <c r="I360" s="376"/>
      <c r="J360" s="228"/>
      <c r="K360" s="229"/>
      <c r="L360" s="230"/>
      <c r="M360" s="231"/>
      <c r="N360" s="373"/>
    </row>
    <row r="361" s="233" customFormat="true" ht="15.75" hidden="false" customHeight="false" outlineLevel="0" collapsed="false">
      <c r="A361" s="373"/>
      <c r="B361" s="373"/>
      <c r="D361" s="373"/>
      <c r="E361" s="2"/>
      <c r="F361" s="373"/>
      <c r="G361" s="373"/>
      <c r="H361" s="375"/>
      <c r="I361" s="376"/>
      <c r="J361" s="228"/>
      <c r="K361" s="229"/>
      <c r="L361" s="230"/>
      <c r="M361" s="231"/>
      <c r="N361" s="373"/>
    </row>
    <row r="362" s="233" customFormat="true" ht="15.75" hidden="false" customHeight="false" outlineLevel="0" collapsed="false">
      <c r="A362" s="373"/>
      <c r="B362" s="373"/>
      <c r="D362" s="373"/>
      <c r="E362" s="2"/>
      <c r="F362" s="373"/>
      <c r="G362" s="373"/>
      <c r="H362" s="375"/>
      <c r="I362" s="376"/>
      <c r="J362" s="228"/>
      <c r="K362" s="229"/>
      <c r="L362" s="230"/>
      <c r="M362" s="231"/>
      <c r="N362" s="373"/>
    </row>
    <row r="363" s="233" customFormat="true" ht="15.75" hidden="false" customHeight="false" outlineLevel="0" collapsed="false">
      <c r="A363" s="373"/>
      <c r="B363" s="373"/>
      <c r="D363" s="373"/>
      <c r="E363" s="2"/>
      <c r="F363" s="373"/>
      <c r="G363" s="373"/>
      <c r="H363" s="375"/>
      <c r="I363" s="376"/>
      <c r="J363" s="228"/>
      <c r="K363" s="229"/>
      <c r="L363" s="230"/>
      <c r="M363" s="231"/>
      <c r="N363" s="373"/>
    </row>
    <row r="364" s="233" customFormat="true" ht="15.75" hidden="false" customHeight="false" outlineLevel="0" collapsed="false">
      <c r="A364" s="373"/>
      <c r="B364" s="373"/>
      <c r="D364" s="373"/>
      <c r="E364" s="2"/>
      <c r="F364" s="373"/>
      <c r="G364" s="373"/>
      <c r="H364" s="375"/>
      <c r="I364" s="376"/>
      <c r="J364" s="228"/>
      <c r="K364" s="229"/>
      <c r="L364" s="230"/>
      <c r="M364" s="231"/>
      <c r="N364" s="373"/>
    </row>
    <row r="365" s="233" customFormat="true" ht="15.75" hidden="false" customHeight="false" outlineLevel="0" collapsed="false">
      <c r="A365" s="373"/>
      <c r="B365" s="373"/>
      <c r="D365" s="373"/>
      <c r="E365" s="2"/>
      <c r="F365" s="373"/>
      <c r="G365" s="373"/>
      <c r="H365" s="375"/>
      <c r="I365" s="376"/>
      <c r="J365" s="228"/>
      <c r="K365" s="229"/>
      <c r="L365" s="230"/>
      <c r="M365" s="231"/>
      <c r="N365" s="373"/>
    </row>
    <row r="366" s="233" customFormat="true" ht="15.75" hidden="false" customHeight="false" outlineLevel="0" collapsed="false">
      <c r="A366" s="373"/>
      <c r="B366" s="373"/>
      <c r="D366" s="373"/>
      <c r="E366" s="2"/>
      <c r="F366" s="373"/>
      <c r="G366" s="373"/>
      <c r="H366" s="375"/>
      <c r="I366" s="376"/>
      <c r="J366" s="228"/>
      <c r="K366" s="229"/>
      <c r="L366" s="230"/>
      <c r="M366" s="231"/>
      <c r="N366" s="373"/>
    </row>
    <row r="367" s="233" customFormat="true" ht="15.75" hidden="false" customHeight="false" outlineLevel="0" collapsed="false">
      <c r="A367" s="373"/>
      <c r="B367" s="373"/>
      <c r="D367" s="373"/>
      <c r="E367" s="2"/>
      <c r="F367" s="373"/>
      <c r="G367" s="373"/>
      <c r="H367" s="375"/>
      <c r="I367" s="376"/>
      <c r="J367" s="228"/>
      <c r="K367" s="229"/>
      <c r="L367" s="230"/>
      <c r="M367" s="231"/>
      <c r="N367" s="373"/>
    </row>
    <row r="368" s="233" customFormat="true" ht="15.75" hidden="false" customHeight="false" outlineLevel="0" collapsed="false">
      <c r="A368" s="373"/>
      <c r="B368" s="373"/>
      <c r="D368" s="373"/>
      <c r="E368" s="2"/>
      <c r="F368" s="373"/>
      <c r="G368" s="373"/>
      <c r="H368" s="375"/>
      <c r="I368" s="376"/>
      <c r="J368" s="228"/>
      <c r="K368" s="229"/>
      <c r="L368" s="230"/>
      <c r="M368" s="231"/>
      <c r="N368" s="373"/>
    </row>
    <row r="369" s="233" customFormat="true" ht="15.75" hidden="false" customHeight="false" outlineLevel="0" collapsed="false">
      <c r="A369" s="373"/>
      <c r="B369" s="373"/>
      <c r="D369" s="373"/>
      <c r="E369" s="2"/>
      <c r="F369" s="373"/>
      <c r="G369" s="373"/>
      <c r="H369" s="375"/>
      <c r="I369" s="376"/>
      <c r="J369" s="228"/>
      <c r="K369" s="229"/>
      <c r="L369" s="230"/>
      <c r="M369" s="231"/>
      <c r="N369" s="373"/>
    </row>
    <row r="370" s="233" customFormat="true" ht="15.75" hidden="false" customHeight="false" outlineLevel="0" collapsed="false">
      <c r="A370" s="373"/>
      <c r="B370" s="373"/>
      <c r="D370" s="373"/>
      <c r="E370" s="2"/>
      <c r="F370" s="373"/>
      <c r="G370" s="373"/>
      <c r="H370" s="375"/>
      <c r="I370" s="376"/>
      <c r="J370" s="228"/>
      <c r="K370" s="229"/>
      <c r="L370" s="230"/>
      <c r="M370" s="231"/>
      <c r="N370" s="373"/>
    </row>
    <row r="371" s="233" customFormat="true" ht="15.75" hidden="false" customHeight="false" outlineLevel="0" collapsed="false">
      <c r="A371" s="373"/>
      <c r="B371" s="373"/>
      <c r="D371" s="373"/>
      <c r="E371" s="2"/>
      <c r="F371" s="373"/>
      <c r="G371" s="373"/>
      <c r="H371" s="375"/>
      <c r="I371" s="376"/>
      <c r="J371" s="228"/>
      <c r="K371" s="229"/>
      <c r="L371" s="230"/>
      <c r="M371" s="231"/>
      <c r="N371" s="373"/>
    </row>
    <row r="372" s="233" customFormat="true" ht="15.75" hidden="false" customHeight="false" outlineLevel="0" collapsed="false">
      <c r="A372" s="373"/>
      <c r="B372" s="373"/>
      <c r="D372" s="373"/>
      <c r="E372" s="2"/>
      <c r="F372" s="373"/>
      <c r="G372" s="373"/>
      <c r="H372" s="375"/>
      <c r="I372" s="376"/>
      <c r="J372" s="228"/>
      <c r="K372" s="229"/>
      <c r="L372" s="230"/>
      <c r="M372" s="231"/>
      <c r="N372" s="373"/>
    </row>
    <row r="373" s="233" customFormat="true" ht="15.75" hidden="false" customHeight="false" outlineLevel="0" collapsed="false">
      <c r="A373" s="373"/>
      <c r="B373" s="373"/>
      <c r="D373" s="373"/>
      <c r="E373" s="2"/>
      <c r="F373" s="373"/>
      <c r="G373" s="373"/>
      <c r="H373" s="375"/>
      <c r="I373" s="376"/>
      <c r="J373" s="228"/>
      <c r="K373" s="229"/>
      <c r="L373" s="230"/>
      <c r="M373" s="231"/>
      <c r="N373" s="373"/>
    </row>
    <row r="374" s="233" customFormat="true" ht="15.75" hidden="false" customHeight="false" outlineLevel="0" collapsed="false">
      <c r="A374" s="373"/>
      <c r="B374" s="373"/>
      <c r="D374" s="373"/>
      <c r="E374" s="2"/>
      <c r="F374" s="373"/>
      <c r="G374" s="373"/>
      <c r="H374" s="375"/>
      <c r="I374" s="376"/>
      <c r="J374" s="228"/>
      <c r="K374" s="229"/>
      <c r="L374" s="230"/>
      <c r="M374" s="231"/>
      <c r="N374" s="373"/>
    </row>
    <row r="375" s="233" customFormat="true" ht="15.75" hidden="false" customHeight="false" outlineLevel="0" collapsed="false">
      <c r="A375" s="373"/>
      <c r="B375" s="373"/>
      <c r="D375" s="373"/>
      <c r="E375" s="2"/>
      <c r="F375" s="373"/>
      <c r="G375" s="373"/>
      <c r="H375" s="375"/>
      <c r="I375" s="376"/>
      <c r="J375" s="228"/>
      <c r="K375" s="229"/>
      <c r="L375" s="230"/>
      <c r="M375" s="231"/>
      <c r="N375" s="373"/>
    </row>
    <row r="376" s="233" customFormat="true" ht="15.75" hidden="false" customHeight="false" outlineLevel="0" collapsed="false">
      <c r="A376" s="373"/>
      <c r="B376" s="373"/>
      <c r="D376" s="373"/>
      <c r="E376" s="2"/>
      <c r="F376" s="373"/>
      <c r="G376" s="373"/>
      <c r="H376" s="375"/>
      <c r="I376" s="376"/>
      <c r="J376" s="228"/>
      <c r="K376" s="229"/>
      <c r="L376" s="230"/>
      <c r="M376" s="231"/>
      <c r="N376" s="373"/>
    </row>
    <row r="377" s="233" customFormat="true" ht="15.75" hidden="false" customHeight="false" outlineLevel="0" collapsed="false">
      <c r="A377" s="373"/>
      <c r="B377" s="373"/>
      <c r="D377" s="373"/>
      <c r="E377" s="2"/>
      <c r="F377" s="373"/>
      <c r="G377" s="373"/>
      <c r="H377" s="375"/>
      <c r="I377" s="376"/>
      <c r="J377" s="228"/>
      <c r="K377" s="229"/>
      <c r="L377" s="230"/>
      <c r="M377" s="231"/>
      <c r="N377" s="373"/>
    </row>
    <row r="378" s="233" customFormat="true" ht="15.75" hidden="false" customHeight="false" outlineLevel="0" collapsed="false">
      <c r="A378" s="373"/>
      <c r="B378" s="373"/>
      <c r="D378" s="373"/>
      <c r="E378" s="2"/>
      <c r="F378" s="373"/>
      <c r="G378" s="373"/>
      <c r="H378" s="375"/>
      <c r="I378" s="376"/>
      <c r="J378" s="228"/>
      <c r="K378" s="229"/>
      <c r="L378" s="230"/>
      <c r="M378" s="231"/>
      <c r="N378" s="373"/>
    </row>
    <row r="379" s="233" customFormat="true" ht="15.75" hidden="false" customHeight="false" outlineLevel="0" collapsed="false">
      <c r="A379" s="373"/>
      <c r="B379" s="373"/>
      <c r="D379" s="373"/>
      <c r="E379" s="2"/>
      <c r="F379" s="373"/>
      <c r="G379" s="373"/>
      <c r="H379" s="375"/>
      <c r="I379" s="376"/>
      <c r="J379" s="228"/>
      <c r="K379" s="229"/>
      <c r="L379" s="230"/>
      <c r="M379" s="231"/>
      <c r="N379" s="373"/>
    </row>
    <row r="380" s="233" customFormat="true" ht="15.75" hidden="false" customHeight="false" outlineLevel="0" collapsed="false">
      <c r="A380" s="373"/>
      <c r="B380" s="373"/>
      <c r="D380" s="373"/>
      <c r="E380" s="2"/>
      <c r="F380" s="373"/>
      <c r="G380" s="373"/>
      <c r="H380" s="375"/>
      <c r="I380" s="376"/>
      <c r="J380" s="228"/>
      <c r="K380" s="229"/>
      <c r="L380" s="230"/>
      <c r="M380" s="231"/>
      <c r="N380" s="373"/>
    </row>
    <row r="381" s="233" customFormat="true" ht="15.75" hidden="false" customHeight="false" outlineLevel="0" collapsed="false">
      <c r="A381" s="373"/>
      <c r="B381" s="373"/>
      <c r="D381" s="373"/>
      <c r="E381" s="2"/>
      <c r="F381" s="373"/>
      <c r="G381" s="373"/>
      <c r="H381" s="375"/>
      <c r="I381" s="376"/>
      <c r="J381" s="228"/>
      <c r="K381" s="229"/>
      <c r="L381" s="230"/>
      <c r="M381" s="231"/>
      <c r="N381" s="373"/>
    </row>
    <row r="382" s="233" customFormat="true" ht="15.75" hidden="false" customHeight="false" outlineLevel="0" collapsed="false">
      <c r="A382" s="373"/>
      <c r="B382" s="373"/>
      <c r="D382" s="373"/>
      <c r="E382" s="2"/>
      <c r="F382" s="373"/>
      <c r="G382" s="373"/>
      <c r="H382" s="375"/>
      <c r="I382" s="376"/>
      <c r="J382" s="228"/>
      <c r="K382" s="229"/>
      <c r="L382" s="230"/>
      <c r="M382" s="231"/>
      <c r="N382" s="373"/>
    </row>
    <row r="383" s="233" customFormat="true" ht="15.75" hidden="false" customHeight="false" outlineLevel="0" collapsed="false">
      <c r="A383" s="373"/>
      <c r="B383" s="373"/>
      <c r="D383" s="373"/>
      <c r="E383" s="2"/>
      <c r="F383" s="373"/>
      <c r="G383" s="373"/>
      <c r="H383" s="375"/>
      <c r="I383" s="376"/>
      <c r="J383" s="228"/>
      <c r="K383" s="229"/>
      <c r="L383" s="230"/>
      <c r="M383" s="231"/>
      <c r="N383" s="373"/>
    </row>
    <row r="384" s="233" customFormat="true" ht="15.75" hidden="false" customHeight="false" outlineLevel="0" collapsed="false">
      <c r="A384" s="373"/>
      <c r="B384" s="373"/>
      <c r="D384" s="373"/>
      <c r="E384" s="2"/>
      <c r="F384" s="373"/>
      <c r="G384" s="373"/>
      <c r="H384" s="375"/>
      <c r="I384" s="376"/>
      <c r="J384" s="228"/>
      <c r="K384" s="229"/>
      <c r="L384" s="230"/>
      <c r="M384" s="231"/>
      <c r="N384" s="373"/>
    </row>
    <row r="385" s="233" customFormat="true" ht="15.75" hidden="false" customHeight="false" outlineLevel="0" collapsed="false">
      <c r="A385" s="373"/>
      <c r="B385" s="373"/>
      <c r="D385" s="373"/>
      <c r="E385" s="2"/>
      <c r="F385" s="373"/>
      <c r="G385" s="373"/>
      <c r="H385" s="375"/>
      <c r="I385" s="376"/>
      <c r="J385" s="228"/>
      <c r="K385" s="229"/>
      <c r="L385" s="230"/>
      <c r="M385" s="231"/>
      <c r="N385" s="373"/>
    </row>
    <row r="386" s="233" customFormat="true" ht="15.75" hidden="false" customHeight="false" outlineLevel="0" collapsed="false">
      <c r="A386" s="373"/>
      <c r="B386" s="373"/>
      <c r="D386" s="373"/>
      <c r="E386" s="2"/>
      <c r="F386" s="373"/>
      <c r="G386" s="373"/>
      <c r="H386" s="375"/>
      <c r="I386" s="376"/>
      <c r="J386" s="228"/>
      <c r="K386" s="229"/>
      <c r="L386" s="230"/>
      <c r="M386" s="231"/>
      <c r="N386" s="373"/>
    </row>
    <row r="387" s="233" customFormat="true" ht="15.75" hidden="false" customHeight="false" outlineLevel="0" collapsed="false">
      <c r="A387" s="373"/>
      <c r="B387" s="373"/>
      <c r="D387" s="373"/>
      <c r="E387" s="2"/>
      <c r="F387" s="373"/>
      <c r="G387" s="373"/>
      <c r="H387" s="375"/>
      <c r="I387" s="376"/>
      <c r="J387" s="228"/>
      <c r="K387" s="229"/>
      <c r="L387" s="230"/>
      <c r="M387" s="231"/>
      <c r="N387" s="373"/>
    </row>
    <row r="388" s="233" customFormat="true" ht="15.75" hidden="false" customHeight="false" outlineLevel="0" collapsed="false">
      <c r="A388" s="373"/>
      <c r="B388" s="373"/>
      <c r="D388" s="373"/>
      <c r="E388" s="2"/>
      <c r="F388" s="373"/>
      <c r="G388" s="373"/>
      <c r="H388" s="375"/>
      <c r="I388" s="376"/>
      <c r="J388" s="228"/>
      <c r="K388" s="229"/>
      <c r="L388" s="230"/>
      <c r="M388" s="231"/>
      <c r="N388" s="373"/>
    </row>
    <row r="389" s="233" customFormat="true" ht="15.75" hidden="false" customHeight="false" outlineLevel="0" collapsed="false">
      <c r="A389" s="373"/>
      <c r="B389" s="373"/>
      <c r="D389" s="373"/>
      <c r="E389" s="2"/>
      <c r="F389" s="373"/>
      <c r="G389" s="373"/>
      <c r="H389" s="375"/>
      <c r="I389" s="376"/>
      <c r="J389" s="228"/>
      <c r="K389" s="229"/>
      <c r="L389" s="230"/>
      <c r="M389" s="231"/>
      <c r="N389" s="373"/>
    </row>
    <row r="390" s="233" customFormat="true" ht="15.75" hidden="false" customHeight="false" outlineLevel="0" collapsed="false">
      <c r="A390" s="373"/>
      <c r="B390" s="373"/>
      <c r="D390" s="373"/>
      <c r="E390" s="2"/>
      <c r="F390" s="373"/>
      <c r="G390" s="373"/>
      <c r="H390" s="375"/>
      <c r="I390" s="376"/>
      <c r="J390" s="228"/>
      <c r="K390" s="229"/>
      <c r="L390" s="230"/>
      <c r="M390" s="231"/>
      <c r="N390" s="373"/>
    </row>
    <row r="391" s="233" customFormat="true" ht="15.75" hidden="false" customHeight="false" outlineLevel="0" collapsed="false">
      <c r="A391" s="373"/>
      <c r="B391" s="373"/>
      <c r="D391" s="373"/>
      <c r="E391" s="2"/>
      <c r="F391" s="373"/>
      <c r="G391" s="373"/>
      <c r="H391" s="375"/>
      <c r="I391" s="376"/>
      <c r="J391" s="228"/>
      <c r="K391" s="229"/>
      <c r="L391" s="230"/>
      <c r="M391" s="231"/>
      <c r="N391" s="373"/>
    </row>
    <row r="392" s="233" customFormat="true" ht="15.75" hidden="false" customHeight="false" outlineLevel="0" collapsed="false">
      <c r="A392" s="373"/>
      <c r="B392" s="373"/>
      <c r="D392" s="373"/>
      <c r="E392" s="2"/>
      <c r="F392" s="373"/>
      <c r="G392" s="373"/>
      <c r="H392" s="375"/>
      <c r="I392" s="376"/>
      <c r="J392" s="228"/>
      <c r="K392" s="229"/>
      <c r="L392" s="230"/>
      <c r="M392" s="231"/>
      <c r="N392" s="373"/>
    </row>
    <row r="393" s="233" customFormat="true" ht="15.75" hidden="false" customHeight="false" outlineLevel="0" collapsed="false">
      <c r="A393" s="373"/>
      <c r="B393" s="373"/>
      <c r="D393" s="373"/>
      <c r="E393" s="2"/>
      <c r="F393" s="373"/>
      <c r="G393" s="373"/>
      <c r="H393" s="375"/>
      <c r="I393" s="376"/>
      <c r="J393" s="228"/>
      <c r="K393" s="229"/>
      <c r="L393" s="230"/>
      <c r="M393" s="231"/>
      <c r="N393" s="373"/>
    </row>
    <row r="394" customFormat="false" ht="15.75" hidden="false" customHeight="false" outlineLevel="0" collapsed="false">
      <c r="A394" s="373"/>
      <c r="B394" s="373"/>
      <c r="C394" s="233"/>
      <c r="D394" s="373"/>
      <c r="F394" s="373"/>
      <c r="G394" s="373"/>
      <c r="H394" s="375"/>
      <c r="I394" s="376"/>
      <c r="J394" s="228"/>
      <c r="K394" s="229"/>
      <c r="L394" s="230"/>
      <c r="M394" s="231"/>
      <c r="N394" s="373"/>
      <c r="O394" s="233"/>
      <c r="P394" s="233"/>
      <c r="Q394" s="233"/>
      <c r="R394" s="233"/>
      <c r="S394" s="233"/>
      <c r="T394" s="233"/>
      <c r="U394" s="233"/>
      <c r="V394" s="233"/>
      <c r="W394" s="233"/>
      <c r="X394" s="233"/>
      <c r="Y394" s="233"/>
      <c r="Z394" s="233"/>
      <c r="AA394" s="233"/>
    </row>
    <row r="395" customFormat="false" ht="15.75" hidden="false" customHeight="false" outlineLevel="0" collapsed="false">
      <c r="A395" s="373"/>
      <c r="B395" s="373"/>
      <c r="C395" s="233"/>
      <c r="D395" s="373"/>
      <c r="F395" s="373"/>
      <c r="G395" s="373"/>
      <c r="H395" s="375"/>
      <c r="I395" s="376"/>
      <c r="J395" s="228"/>
      <c r="K395" s="229"/>
      <c r="L395" s="230"/>
      <c r="M395" s="231"/>
      <c r="N395" s="373"/>
      <c r="O395" s="233"/>
      <c r="P395" s="233"/>
      <c r="Q395" s="233"/>
      <c r="R395" s="233"/>
      <c r="S395" s="233"/>
      <c r="T395" s="233"/>
      <c r="U395" s="233"/>
      <c r="V395" s="233"/>
      <c r="W395" s="233"/>
      <c r="X395" s="233"/>
      <c r="Y395" s="233"/>
      <c r="Z395" s="233"/>
      <c r="AA395" s="233"/>
    </row>
    <row r="396" customFormat="false" ht="15.75" hidden="false" customHeight="false" outlineLevel="0" collapsed="false">
      <c r="A396" s="373"/>
      <c r="B396" s="373"/>
      <c r="C396" s="233"/>
      <c r="D396" s="373"/>
      <c r="F396" s="373"/>
      <c r="G396" s="373"/>
      <c r="H396" s="375"/>
      <c r="I396" s="376"/>
      <c r="J396" s="228"/>
      <c r="K396" s="229"/>
      <c r="L396" s="230"/>
      <c r="M396" s="231"/>
      <c r="N396" s="373"/>
      <c r="O396" s="233"/>
      <c r="P396" s="233"/>
      <c r="Q396" s="233"/>
      <c r="R396" s="233"/>
      <c r="S396" s="233"/>
      <c r="T396" s="233"/>
      <c r="U396" s="233"/>
      <c r="V396" s="233"/>
      <c r="W396" s="233"/>
      <c r="X396" s="233"/>
      <c r="Y396" s="233"/>
      <c r="Z396" s="233"/>
      <c r="AA396" s="233"/>
    </row>
    <row r="397" customFormat="false" ht="15.75" hidden="false" customHeight="false" outlineLevel="0" collapsed="false">
      <c r="A397" s="373"/>
      <c r="B397" s="373"/>
      <c r="C397" s="233"/>
      <c r="D397" s="373"/>
      <c r="F397" s="373"/>
      <c r="G397" s="373"/>
      <c r="H397" s="375"/>
      <c r="I397" s="376"/>
      <c r="J397" s="228"/>
      <c r="K397" s="229"/>
      <c r="L397" s="230"/>
      <c r="M397" s="231"/>
      <c r="N397" s="373"/>
      <c r="O397" s="233"/>
      <c r="P397" s="233"/>
      <c r="Q397" s="233"/>
      <c r="R397" s="233"/>
      <c r="S397" s="233"/>
      <c r="T397" s="233"/>
      <c r="U397" s="233"/>
      <c r="V397" s="233"/>
      <c r="W397" s="233"/>
      <c r="X397" s="233"/>
      <c r="Y397" s="233"/>
      <c r="Z397" s="233"/>
      <c r="AA397" s="233"/>
    </row>
    <row r="398" customFormat="false" ht="15.75" hidden="false" customHeight="false" outlineLevel="0" collapsed="false">
      <c r="A398" s="373"/>
      <c r="B398" s="373"/>
      <c r="C398" s="233"/>
      <c r="D398" s="373"/>
      <c r="F398" s="373"/>
      <c r="G398" s="373"/>
      <c r="H398" s="375"/>
      <c r="I398" s="376"/>
      <c r="J398" s="228"/>
      <c r="K398" s="229"/>
      <c r="L398" s="230"/>
      <c r="M398" s="231"/>
      <c r="N398" s="373"/>
      <c r="O398" s="233"/>
      <c r="P398" s="233"/>
      <c r="Q398" s="233"/>
      <c r="R398" s="233"/>
      <c r="S398" s="233"/>
      <c r="T398" s="233"/>
      <c r="U398" s="233"/>
      <c r="V398" s="233"/>
      <c r="W398" s="233"/>
      <c r="X398" s="233"/>
      <c r="Y398" s="233"/>
      <c r="Z398" s="233"/>
      <c r="AA398" s="233"/>
    </row>
    <row r="399" customFormat="false" ht="15.75" hidden="false" customHeight="false" outlineLevel="0" collapsed="false">
      <c r="A399" s="373"/>
      <c r="B399" s="373"/>
      <c r="C399" s="233"/>
      <c r="D399" s="373"/>
      <c r="F399" s="373"/>
      <c r="G399" s="373"/>
      <c r="H399" s="375"/>
      <c r="I399" s="376"/>
      <c r="J399" s="228"/>
      <c r="K399" s="229"/>
      <c r="L399" s="230"/>
      <c r="M399" s="231"/>
      <c r="N399" s="373"/>
      <c r="O399" s="233"/>
      <c r="P399" s="233"/>
      <c r="Q399" s="233"/>
      <c r="R399" s="233"/>
      <c r="S399" s="233"/>
      <c r="T399" s="233"/>
      <c r="U399" s="233"/>
      <c r="V399" s="233"/>
      <c r="W399" s="233"/>
      <c r="X399" s="233"/>
      <c r="Y399" s="233"/>
      <c r="Z399" s="233"/>
      <c r="AA399" s="233"/>
    </row>
    <row r="400" customFormat="false" ht="15.75" hidden="false" customHeight="false" outlineLevel="0" collapsed="false">
      <c r="A400" s="373"/>
      <c r="B400" s="373"/>
      <c r="C400" s="233"/>
      <c r="D400" s="373"/>
      <c r="F400" s="373"/>
      <c r="G400" s="373"/>
      <c r="H400" s="375"/>
      <c r="I400" s="376"/>
      <c r="J400" s="228"/>
      <c r="K400" s="229"/>
      <c r="L400" s="230"/>
      <c r="M400" s="231"/>
      <c r="N400" s="373"/>
      <c r="O400" s="233"/>
      <c r="P400" s="233"/>
      <c r="Q400" s="233"/>
      <c r="R400" s="233"/>
      <c r="S400" s="233"/>
      <c r="T400" s="233"/>
      <c r="U400" s="233"/>
      <c r="V400" s="233"/>
      <c r="W400" s="233"/>
      <c r="X400" s="233"/>
      <c r="Y400" s="233"/>
      <c r="Z400" s="233"/>
      <c r="AA400" s="233"/>
    </row>
    <row r="401" customFormat="false" ht="15.75" hidden="false" customHeight="false" outlineLevel="0" collapsed="false">
      <c r="A401" s="373"/>
      <c r="B401" s="373"/>
      <c r="C401" s="233"/>
      <c r="D401" s="373"/>
      <c r="F401" s="373"/>
      <c r="G401" s="373"/>
      <c r="H401" s="375"/>
      <c r="I401" s="376"/>
      <c r="J401" s="228"/>
      <c r="K401" s="229"/>
      <c r="L401" s="230"/>
      <c r="M401" s="231"/>
      <c r="N401" s="373"/>
      <c r="O401" s="233"/>
      <c r="P401" s="233"/>
      <c r="Q401" s="233"/>
      <c r="R401" s="233"/>
      <c r="S401" s="233"/>
      <c r="T401" s="233"/>
      <c r="U401" s="233"/>
      <c r="V401" s="233"/>
      <c r="W401" s="233"/>
      <c r="X401" s="233"/>
      <c r="Y401" s="233"/>
      <c r="Z401" s="233"/>
      <c r="AA401" s="233"/>
    </row>
    <row r="402" customFormat="false" ht="15.75" hidden="false" customHeight="false" outlineLevel="0" collapsed="false">
      <c r="A402" s="373"/>
      <c r="B402" s="373"/>
      <c r="C402" s="233"/>
      <c r="D402" s="373"/>
      <c r="F402" s="373"/>
      <c r="G402" s="373"/>
      <c r="H402" s="375"/>
      <c r="I402" s="376"/>
      <c r="J402" s="228"/>
      <c r="K402" s="229"/>
      <c r="L402" s="230"/>
      <c r="M402" s="231"/>
      <c r="N402" s="373"/>
      <c r="O402" s="233"/>
      <c r="P402" s="233"/>
      <c r="Q402" s="233"/>
      <c r="R402" s="233"/>
      <c r="S402" s="233"/>
      <c r="T402" s="233"/>
      <c r="U402" s="233"/>
      <c r="V402" s="233"/>
      <c r="W402" s="233"/>
      <c r="X402" s="233"/>
      <c r="Y402" s="233"/>
      <c r="Z402" s="233"/>
      <c r="AA402" s="233"/>
    </row>
    <row r="403" customFormat="false" ht="15.75" hidden="false" customHeight="false" outlineLevel="0" collapsed="false">
      <c r="A403" s="373"/>
      <c r="B403" s="373"/>
      <c r="C403" s="233"/>
      <c r="D403" s="373"/>
      <c r="F403" s="373"/>
      <c r="G403" s="373"/>
      <c r="H403" s="375"/>
      <c r="I403" s="376"/>
      <c r="J403" s="228"/>
      <c r="K403" s="229"/>
      <c r="L403" s="230"/>
      <c r="M403" s="231"/>
      <c r="N403" s="373"/>
      <c r="O403" s="233"/>
      <c r="P403" s="233"/>
      <c r="Q403" s="233"/>
      <c r="R403" s="233"/>
      <c r="S403" s="233"/>
      <c r="T403" s="233"/>
      <c r="U403" s="233"/>
      <c r="V403" s="233"/>
      <c r="W403" s="233"/>
      <c r="X403" s="233"/>
      <c r="Y403" s="233"/>
      <c r="Z403" s="233"/>
      <c r="AA403" s="233"/>
    </row>
    <row r="404" customFormat="false" ht="15.75" hidden="false" customHeight="false" outlineLevel="0" collapsed="false">
      <c r="A404" s="373"/>
      <c r="B404" s="373"/>
      <c r="C404" s="233"/>
      <c r="D404" s="373"/>
      <c r="F404" s="373"/>
      <c r="G404" s="373"/>
      <c r="H404" s="375"/>
      <c r="I404" s="376"/>
      <c r="J404" s="228"/>
      <c r="K404" s="229"/>
      <c r="L404" s="230"/>
      <c r="M404" s="231"/>
      <c r="N404" s="373"/>
      <c r="O404" s="233"/>
      <c r="P404" s="233"/>
      <c r="Q404" s="233"/>
      <c r="R404" s="233"/>
      <c r="S404" s="233"/>
      <c r="T404" s="233"/>
      <c r="U404" s="233"/>
      <c r="V404" s="233"/>
      <c r="W404" s="233"/>
      <c r="X404" s="233"/>
      <c r="Y404" s="233"/>
      <c r="Z404" s="233"/>
      <c r="AA404" s="233"/>
    </row>
    <row r="405" customFormat="false" ht="15.75" hidden="false" customHeight="false" outlineLevel="0" collapsed="false">
      <c r="A405" s="373"/>
      <c r="B405" s="373"/>
      <c r="C405" s="233"/>
      <c r="D405" s="373"/>
      <c r="F405" s="373"/>
      <c r="G405" s="373"/>
      <c r="H405" s="375"/>
      <c r="I405" s="376"/>
      <c r="J405" s="228"/>
      <c r="K405" s="229"/>
      <c r="L405" s="230"/>
      <c r="M405" s="231"/>
      <c r="N405" s="373"/>
      <c r="O405" s="233"/>
      <c r="P405" s="233"/>
      <c r="Q405" s="233"/>
      <c r="R405" s="233"/>
      <c r="S405" s="233"/>
      <c r="T405" s="233"/>
      <c r="U405" s="233"/>
      <c r="V405" s="233"/>
      <c r="W405" s="233"/>
      <c r="X405" s="233"/>
      <c r="Y405" s="233"/>
      <c r="Z405" s="233"/>
      <c r="AA405" s="233"/>
    </row>
    <row r="406" customFormat="false" ht="15.75" hidden="false" customHeight="false" outlineLevel="0" collapsed="false">
      <c r="A406" s="373"/>
      <c r="B406" s="373"/>
      <c r="C406" s="233"/>
      <c r="D406" s="373"/>
      <c r="F406" s="373"/>
      <c r="G406" s="373"/>
      <c r="H406" s="375"/>
      <c r="I406" s="376"/>
      <c r="J406" s="228"/>
      <c r="K406" s="229"/>
      <c r="L406" s="230"/>
      <c r="M406" s="231"/>
      <c r="N406" s="373"/>
      <c r="O406" s="233"/>
      <c r="P406" s="233"/>
      <c r="Q406" s="233"/>
      <c r="R406" s="233"/>
      <c r="S406" s="233"/>
      <c r="T406" s="233"/>
      <c r="U406" s="233"/>
      <c r="V406" s="233"/>
      <c r="W406" s="233"/>
      <c r="X406" s="233"/>
      <c r="Y406" s="233"/>
      <c r="Z406" s="233"/>
      <c r="AA406" s="233"/>
    </row>
    <row r="407" customFormat="false" ht="15.75" hidden="false" customHeight="false" outlineLevel="0" collapsed="false">
      <c r="A407" s="373"/>
      <c r="B407" s="373"/>
      <c r="C407" s="233"/>
      <c r="D407" s="373"/>
      <c r="F407" s="373"/>
      <c r="G407" s="373"/>
      <c r="H407" s="375"/>
      <c r="I407" s="376"/>
      <c r="J407" s="228"/>
      <c r="K407" s="229"/>
      <c r="L407" s="230"/>
      <c r="M407" s="231"/>
      <c r="N407" s="373"/>
      <c r="O407" s="233"/>
      <c r="P407" s="233"/>
      <c r="Q407" s="233"/>
      <c r="R407" s="233"/>
      <c r="S407" s="233"/>
      <c r="T407" s="233"/>
      <c r="U407" s="233"/>
      <c r="V407" s="233"/>
      <c r="W407" s="233"/>
      <c r="X407" s="233"/>
      <c r="Y407" s="233"/>
      <c r="Z407" s="233"/>
      <c r="AA407" s="233"/>
    </row>
    <row r="408" customFormat="false" ht="15.75" hidden="false" customHeight="false" outlineLevel="0" collapsed="false">
      <c r="A408" s="373"/>
      <c r="B408" s="373"/>
      <c r="C408" s="233"/>
      <c r="D408" s="373"/>
      <c r="F408" s="373"/>
      <c r="G408" s="373"/>
      <c r="H408" s="375"/>
      <c r="I408" s="376"/>
      <c r="J408" s="228"/>
      <c r="K408" s="229"/>
      <c r="L408" s="230"/>
      <c r="M408" s="231"/>
      <c r="N408" s="373"/>
      <c r="O408" s="233"/>
      <c r="P408" s="233"/>
      <c r="Q408" s="233"/>
      <c r="R408" s="233"/>
      <c r="S408" s="233"/>
      <c r="T408" s="233"/>
      <c r="U408" s="233"/>
      <c r="V408" s="233"/>
      <c r="W408" s="233"/>
      <c r="X408" s="233"/>
      <c r="Y408" s="233"/>
      <c r="Z408" s="233"/>
      <c r="AA408" s="233"/>
    </row>
    <row r="409" customFormat="false" ht="15.75" hidden="false" customHeight="false" outlineLevel="0" collapsed="false">
      <c r="A409" s="373"/>
      <c r="B409" s="373"/>
      <c r="C409" s="233"/>
      <c r="D409" s="373"/>
      <c r="F409" s="373"/>
      <c r="G409" s="373"/>
      <c r="H409" s="375"/>
      <c r="I409" s="376"/>
      <c r="J409" s="228"/>
      <c r="K409" s="229"/>
      <c r="L409" s="230"/>
      <c r="M409" s="231"/>
      <c r="N409" s="373"/>
      <c r="O409" s="233"/>
      <c r="P409" s="233"/>
      <c r="Q409" s="233"/>
      <c r="R409" s="233"/>
      <c r="S409" s="233"/>
      <c r="T409" s="233"/>
      <c r="U409" s="233"/>
      <c r="V409" s="233"/>
      <c r="W409" s="233"/>
      <c r="X409" s="233"/>
      <c r="Y409" s="233"/>
      <c r="Z409" s="233"/>
      <c r="AA409" s="233"/>
    </row>
    <row r="410" customFormat="false" ht="15.75" hidden="false" customHeight="false" outlineLevel="0" collapsed="false">
      <c r="A410" s="373"/>
      <c r="B410" s="373"/>
      <c r="C410" s="233"/>
      <c r="D410" s="373"/>
      <c r="F410" s="373"/>
      <c r="G410" s="373"/>
      <c r="H410" s="375"/>
      <c r="I410" s="376"/>
      <c r="J410" s="228"/>
      <c r="K410" s="229"/>
      <c r="L410" s="230"/>
      <c r="M410" s="231"/>
      <c r="N410" s="373"/>
      <c r="O410" s="233"/>
      <c r="P410" s="233"/>
      <c r="Q410" s="233"/>
      <c r="R410" s="233"/>
      <c r="S410" s="233"/>
      <c r="T410" s="233"/>
      <c r="U410" s="233"/>
      <c r="V410" s="233"/>
      <c r="W410" s="233"/>
      <c r="X410" s="233"/>
      <c r="Y410" s="233"/>
      <c r="Z410" s="233"/>
      <c r="AA410" s="233"/>
    </row>
    <row r="411" customFormat="false" ht="15.75" hidden="false" customHeight="false" outlineLevel="0" collapsed="false">
      <c r="A411" s="373"/>
      <c r="B411" s="373"/>
      <c r="C411" s="233"/>
      <c r="D411" s="373"/>
      <c r="F411" s="373"/>
      <c r="G411" s="373"/>
      <c r="H411" s="375"/>
      <c r="I411" s="376"/>
      <c r="J411" s="228"/>
      <c r="K411" s="229"/>
      <c r="L411" s="230"/>
      <c r="M411" s="231"/>
      <c r="N411" s="373"/>
      <c r="O411" s="233"/>
      <c r="P411" s="233"/>
      <c r="Q411" s="233"/>
      <c r="R411" s="233"/>
      <c r="S411" s="233"/>
      <c r="T411" s="233"/>
      <c r="U411" s="233"/>
      <c r="V411" s="233"/>
      <c r="W411" s="233"/>
      <c r="X411" s="233"/>
      <c r="Y411" s="233"/>
      <c r="Z411" s="233"/>
      <c r="AA411" s="233"/>
    </row>
    <row r="412" customFormat="false" ht="15.75" hidden="false" customHeight="false" outlineLevel="0" collapsed="false">
      <c r="A412" s="373"/>
      <c r="B412" s="373"/>
      <c r="C412" s="233"/>
      <c r="D412" s="373"/>
      <c r="F412" s="373"/>
      <c r="G412" s="373"/>
      <c r="H412" s="375"/>
      <c r="I412" s="376"/>
      <c r="J412" s="228"/>
      <c r="K412" s="229"/>
      <c r="L412" s="230"/>
      <c r="M412" s="231"/>
      <c r="N412" s="373"/>
      <c r="O412" s="233"/>
      <c r="P412" s="233"/>
      <c r="Q412" s="233"/>
      <c r="R412" s="233"/>
      <c r="S412" s="233"/>
      <c r="T412" s="233"/>
      <c r="U412" s="233"/>
      <c r="V412" s="233"/>
      <c r="W412" s="233"/>
      <c r="X412" s="233"/>
      <c r="Y412" s="233"/>
      <c r="Z412" s="233"/>
      <c r="AA412" s="233"/>
    </row>
    <row r="413" customFormat="false" ht="15.75" hidden="false" customHeight="false" outlineLevel="0" collapsed="false">
      <c r="A413" s="373"/>
      <c r="B413" s="373"/>
      <c r="C413" s="233"/>
      <c r="D413" s="373"/>
      <c r="F413" s="373"/>
      <c r="G413" s="373"/>
      <c r="H413" s="375"/>
      <c r="I413" s="376"/>
      <c r="J413" s="228"/>
      <c r="K413" s="229"/>
      <c r="L413" s="230"/>
      <c r="M413" s="231"/>
      <c r="N413" s="373"/>
      <c r="O413" s="233"/>
      <c r="P413" s="233"/>
      <c r="Q413" s="233"/>
      <c r="R413" s="233"/>
      <c r="S413" s="233"/>
      <c r="T413" s="233"/>
      <c r="U413" s="233"/>
      <c r="V413" s="233"/>
      <c r="W413" s="233"/>
      <c r="X413" s="233"/>
      <c r="Y413" s="233"/>
      <c r="Z413" s="233"/>
      <c r="AA413" s="233"/>
    </row>
  </sheetData>
  <mergeCells count="764">
    <mergeCell ref="A3:I3"/>
    <mergeCell ref="A4:I4"/>
    <mergeCell ref="A6:A8"/>
    <mergeCell ref="B6:B8"/>
    <mergeCell ref="C6:C8"/>
    <mergeCell ref="D6:F6"/>
    <mergeCell ref="G6:I6"/>
    <mergeCell ref="D7:E7"/>
    <mergeCell ref="F7:F8"/>
    <mergeCell ref="G7:G8"/>
    <mergeCell ref="H7:H8"/>
    <mergeCell ref="I7:I8"/>
    <mergeCell ref="A10:A14"/>
    <mergeCell ref="B10:B14"/>
    <mergeCell ref="C10:C14"/>
    <mergeCell ref="D10:D11"/>
    <mergeCell ref="E10:E11"/>
    <mergeCell ref="F10:F11"/>
    <mergeCell ref="G10:G11"/>
    <mergeCell ref="H10:H11"/>
    <mergeCell ref="I10:I11"/>
    <mergeCell ref="D13:D14"/>
    <mergeCell ref="E13:E14"/>
    <mergeCell ref="F13:F14"/>
    <mergeCell ref="G13:G14"/>
    <mergeCell ref="H13:H14"/>
    <mergeCell ref="I13:I14"/>
    <mergeCell ref="A15:A19"/>
    <mergeCell ref="B15:B19"/>
    <mergeCell ref="C15:C19"/>
    <mergeCell ref="D15:D16"/>
    <mergeCell ref="E15:E16"/>
    <mergeCell ref="F15:F16"/>
    <mergeCell ref="G15:G16"/>
    <mergeCell ref="H15:H16"/>
    <mergeCell ref="I15:I16"/>
    <mergeCell ref="D18:D19"/>
    <mergeCell ref="E18:E19"/>
    <mergeCell ref="F18:F19"/>
    <mergeCell ref="G18:G19"/>
    <mergeCell ref="H18:H19"/>
    <mergeCell ref="I18:I19"/>
    <mergeCell ref="A20:A24"/>
    <mergeCell ref="B20:B24"/>
    <mergeCell ref="C20:C24"/>
    <mergeCell ref="D20:D21"/>
    <mergeCell ref="E20:E21"/>
    <mergeCell ref="F20:F21"/>
    <mergeCell ref="G20:G21"/>
    <mergeCell ref="H20:H21"/>
    <mergeCell ref="I20:I21"/>
    <mergeCell ref="D23:D24"/>
    <mergeCell ref="E23:E24"/>
    <mergeCell ref="F23:F24"/>
    <mergeCell ref="G23:G24"/>
    <mergeCell ref="H23:H24"/>
    <mergeCell ref="I23:I24"/>
    <mergeCell ref="A26:A30"/>
    <mergeCell ref="B26:B30"/>
    <mergeCell ref="C26:C30"/>
    <mergeCell ref="D26:D27"/>
    <mergeCell ref="E26:E27"/>
    <mergeCell ref="F26:F27"/>
    <mergeCell ref="G26:G27"/>
    <mergeCell ref="H26:H27"/>
    <mergeCell ref="I26:I27"/>
    <mergeCell ref="D29:D30"/>
    <mergeCell ref="E29:E30"/>
    <mergeCell ref="F29:F30"/>
    <mergeCell ref="G29:G30"/>
    <mergeCell ref="H29:H30"/>
    <mergeCell ref="I29:I30"/>
    <mergeCell ref="A31:A35"/>
    <mergeCell ref="B31:B35"/>
    <mergeCell ref="C31:C35"/>
    <mergeCell ref="D31:D32"/>
    <mergeCell ref="E31:E32"/>
    <mergeCell ref="F31:F32"/>
    <mergeCell ref="G31:G32"/>
    <mergeCell ref="H31:H32"/>
    <mergeCell ref="I31:I32"/>
    <mergeCell ref="D34:D35"/>
    <mergeCell ref="E34:E35"/>
    <mergeCell ref="F34:F35"/>
    <mergeCell ref="G34:G35"/>
    <mergeCell ref="H34:H35"/>
    <mergeCell ref="I34:I35"/>
    <mergeCell ref="A38:A42"/>
    <mergeCell ref="B38:B42"/>
    <mergeCell ref="C38:C42"/>
    <mergeCell ref="D38:D39"/>
    <mergeCell ref="E38:E39"/>
    <mergeCell ref="F38:F39"/>
    <mergeCell ref="G38:G39"/>
    <mergeCell ref="H38:H39"/>
    <mergeCell ref="I38:I39"/>
    <mergeCell ref="D41:D42"/>
    <mergeCell ref="E41:E42"/>
    <mergeCell ref="F41:F42"/>
    <mergeCell ref="G41:G42"/>
    <mergeCell ref="H41:H42"/>
    <mergeCell ref="I41:I42"/>
    <mergeCell ref="A43:A47"/>
    <mergeCell ref="B43:B47"/>
    <mergeCell ref="C43:C47"/>
    <mergeCell ref="D43:D44"/>
    <mergeCell ref="E43:E44"/>
    <mergeCell ref="F43:F44"/>
    <mergeCell ref="G43:G44"/>
    <mergeCell ref="H43:H44"/>
    <mergeCell ref="I43:I44"/>
    <mergeCell ref="D46:D47"/>
    <mergeCell ref="E46:E47"/>
    <mergeCell ref="F46:F47"/>
    <mergeCell ref="G46:G47"/>
    <mergeCell ref="H46:H47"/>
    <mergeCell ref="I46:I47"/>
    <mergeCell ref="A49:A53"/>
    <mergeCell ref="B49:B53"/>
    <mergeCell ref="C49:C53"/>
    <mergeCell ref="D49:D50"/>
    <mergeCell ref="E49:E50"/>
    <mergeCell ref="F49:F50"/>
    <mergeCell ref="G49:G50"/>
    <mergeCell ref="H49:H50"/>
    <mergeCell ref="I49:I50"/>
    <mergeCell ref="D52:D53"/>
    <mergeCell ref="E52:E53"/>
    <mergeCell ref="F52:F53"/>
    <mergeCell ref="G52:G53"/>
    <mergeCell ref="H52:H53"/>
    <mergeCell ref="I52:I53"/>
    <mergeCell ref="A55:A59"/>
    <mergeCell ref="B55:B59"/>
    <mergeCell ref="C55:C59"/>
    <mergeCell ref="D55:D56"/>
    <mergeCell ref="E55:E56"/>
    <mergeCell ref="F55:F56"/>
    <mergeCell ref="G55:G56"/>
    <mergeCell ref="H55:H56"/>
    <mergeCell ref="I55:I56"/>
    <mergeCell ref="D58:D59"/>
    <mergeCell ref="E58:E59"/>
    <mergeCell ref="F58:F59"/>
    <mergeCell ref="G58:G59"/>
    <mergeCell ref="H58:H59"/>
    <mergeCell ref="I58:I59"/>
    <mergeCell ref="A61:A65"/>
    <mergeCell ref="B61:B65"/>
    <mergeCell ref="C61:C65"/>
    <mergeCell ref="D61:D62"/>
    <mergeCell ref="E61:E62"/>
    <mergeCell ref="F61:F62"/>
    <mergeCell ref="G61:G62"/>
    <mergeCell ref="H61:H62"/>
    <mergeCell ref="I61:I62"/>
    <mergeCell ref="D64:D65"/>
    <mergeCell ref="E64:E65"/>
    <mergeCell ref="F64:F65"/>
    <mergeCell ref="G64:G65"/>
    <mergeCell ref="H64:H65"/>
    <mergeCell ref="I64:I65"/>
    <mergeCell ref="A67:A71"/>
    <mergeCell ref="B67:B71"/>
    <mergeCell ref="C67:C71"/>
    <mergeCell ref="D67:D68"/>
    <mergeCell ref="E67:E68"/>
    <mergeCell ref="F67:F68"/>
    <mergeCell ref="G67:G68"/>
    <mergeCell ref="H67:H68"/>
    <mergeCell ref="I67:I68"/>
    <mergeCell ref="D70:D71"/>
    <mergeCell ref="E70:E71"/>
    <mergeCell ref="F70:F71"/>
    <mergeCell ref="G70:G71"/>
    <mergeCell ref="H70:H71"/>
    <mergeCell ref="I70:I71"/>
    <mergeCell ref="A73:A77"/>
    <mergeCell ref="B73:B77"/>
    <mergeCell ref="C73:C77"/>
    <mergeCell ref="D73:D74"/>
    <mergeCell ref="E73:E74"/>
    <mergeCell ref="F73:F74"/>
    <mergeCell ref="G73:G74"/>
    <mergeCell ref="H73:H74"/>
    <mergeCell ref="I73:I74"/>
    <mergeCell ref="D76:D77"/>
    <mergeCell ref="E76:E77"/>
    <mergeCell ref="F76:F77"/>
    <mergeCell ref="G76:G77"/>
    <mergeCell ref="H76:H77"/>
    <mergeCell ref="I76:I77"/>
    <mergeCell ref="A78:A82"/>
    <mergeCell ref="B78:B82"/>
    <mergeCell ref="C78:C82"/>
    <mergeCell ref="D78:D79"/>
    <mergeCell ref="E78:E79"/>
    <mergeCell ref="F78:F79"/>
    <mergeCell ref="G78:G79"/>
    <mergeCell ref="H78:H79"/>
    <mergeCell ref="I78:I79"/>
    <mergeCell ref="D81:D82"/>
    <mergeCell ref="E81:E82"/>
    <mergeCell ref="F81:F82"/>
    <mergeCell ref="G81:G82"/>
    <mergeCell ref="H81:H82"/>
    <mergeCell ref="I81:I82"/>
    <mergeCell ref="A84:A88"/>
    <mergeCell ref="B84:B88"/>
    <mergeCell ref="C84:C88"/>
    <mergeCell ref="D84:D85"/>
    <mergeCell ref="E84:E85"/>
    <mergeCell ref="F84:F85"/>
    <mergeCell ref="G84:G85"/>
    <mergeCell ref="H84:H85"/>
    <mergeCell ref="I84:I85"/>
    <mergeCell ref="D87:D88"/>
    <mergeCell ref="E87:E88"/>
    <mergeCell ref="F87:F88"/>
    <mergeCell ref="G87:G88"/>
    <mergeCell ref="H87:H88"/>
    <mergeCell ref="I87:I88"/>
    <mergeCell ref="A90:A94"/>
    <mergeCell ref="B90:B94"/>
    <mergeCell ref="C90:C94"/>
    <mergeCell ref="D90:D92"/>
    <mergeCell ref="E90:E92"/>
    <mergeCell ref="F90:F92"/>
    <mergeCell ref="G90:G92"/>
    <mergeCell ref="H90:H92"/>
    <mergeCell ref="I90:I92"/>
    <mergeCell ref="D93:D94"/>
    <mergeCell ref="E93:E94"/>
    <mergeCell ref="F93:F94"/>
    <mergeCell ref="G93:G94"/>
    <mergeCell ref="H93:H94"/>
    <mergeCell ref="I93:I94"/>
    <mergeCell ref="A95:A99"/>
    <mergeCell ref="B95:B99"/>
    <mergeCell ref="C95:C99"/>
    <mergeCell ref="D95:D96"/>
    <mergeCell ref="E95:E96"/>
    <mergeCell ref="F95:F96"/>
    <mergeCell ref="G95:G96"/>
    <mergeCell ref="H95:H96"/>
    <mergeCell ref="I95:I96"/>
    <mergeCell ref="D98:D99"/>
    <mergeCell ref="E98:E99"/>
    <mergeCell ref="F98:F99"/>
    <mergeCell ref="G98:G99"/>
    <mergeCell ref="H98:H99"/>
    <mergeCell ref="I98:I99"/>
    <mergeCell ref="A101:A105"/>
    <mergeCell ref="B101:B105"/>
    <mergeCell ref="C101:C105"/>
    <mergeCell ref="D101:D103"/>
    <mergeCell ref="E101:E103"/>
    <mergeCell ref="F101:F103"/>
    <mergeCell ref="G101:G103"/>
    <mergeCell ref="H101:H103"/>
    <mergeCell ref="I101:I103"/>
    <mergeCell ref="D104:D105"/>
    <mergeCell ref="E104:E105"/>
    <mergeCell ref="F104:F105"/>
    <mergeCell ref="G104:G105"/>
    <mergeCell ref="H104:H105"/>
    <mergeCell ref="I104:I105"/>
    <mergeCell ref="A106:A110"/>
    <mergeCell ref="B106:B110"/>
    <mergeCell ref="C106:C110"/>
    <mergeCell ref="D106:D107"/>
    <mergeCell ref="E106:E107"/>
    <mergeCell ref="F106:F107"/>
    <mergeCell ref="G106:G107"/>
    <mergeCell ref="H106:H107"/>
    <mergeCell ref="I106:I107"/>
    <mergeCell ref="D109:D110"/>
    <mergeCell ref="E109:E110"/>
    <mergeCell ref="F109:F110"/>
    <mergeCell ref="G109:G110"/>
    <mergeCell ref="H109:H110"/>
    <mergeCell ref="I109:I110"/>
    <mergeCell ref="A112:A116"/>
    <mergeCell ref="B112:B116"/>
    <mergeCell ref="C112:C116"/>
    <mergeCell ref="D112:D113"/>
    <mergeCell ref="E112:E113"/>
    <mergeCell ref="F112:F113"/>
    <mergeCell ref="G112:G113"/>
    <mergeCell ref="H112:H113"/>
    <mergeCell ref="I112:I113"/>
    <mergeCell ref="D115:D116"/>
    <mergeCell ref="E115:E116"/>
    <mergeCell ref="F115:F116"/>
    <mergeCell ref="G115:G116"/>
    <mergeCell ref="H115:H116"/>
    <mergeCell ref="I115:I116"/>
    <mergeCell ref="A118:A124"/>
    <mergeCell ref="B118:B124"/>
    <mergeCell ref="C118:C124"/>
    <mergeCell ref="D118:D119"/>
    <mergeCell ref="E118:E119"/>
    <mergeCell ref="F118:F124"/>
    <mergeCell ref="G118:G119"/>
    <mergeCell ref="H118:H119"/>
    <mergeCell ref="I118:I119"/>
    <mergeCell ref="D120:D124"/>
    <mergeCell ref="E120:E124"/>
    <mergeCell ref="G121:G122"/>
    <mergeCell ref="H121:H122"/>
    <mergeCell ref="I121:I122"/>
    <mergeCell ref="A128:A132"/>
    <mergeCell ref="B128:B132"/>
    <mergeCell ref="C128:C132"/>
    <mergeCell ref="D128:D129"/>
    <mergeCell ref="E128:E129"/>
    <mergeCell ref="F128:F129"/>
    <mergeCell ref="G128:G129"/>
    <mergeCell ref="H128:H129"/>
    <mergeCell ref="I128:I129"/>
    <mergeCell ref="D131:D132"/>
    <mergeCell ref="E131:E132"/>
    <mergeCell ref="F131:F132"/>
    <mergeCell ref="G131:G132"/>
    <mergeCell ref="H131:H132"/>
    <mergeCell ref="I131:I132"/>
    <mergeCell ref="A134:A138"/>
    <mergeCell ref="B134:B138"/>
    <mergeCell ref="C134:C138"/>
    <mergeCell ref="D134:D135"/>
    <mergeCell ref="E134:E135"/>
    <mergeCell ref="F134:F135"/>
    <mergeCell ref="G134:G135"/>
    <mergeCell ref="H134:H135"/>
    <mergeCell ref="I134:I135"/>
    <mergeCell ref="D137:D138"/>
    <mergeCell ref="E137:E138"/>
    <mergeCell ref="F137:F138"/>
    <mergeCell ref="G137:G138"/>
    <mergeCell ref="H137:H138"/>
    <mergeCell ref="I137:I138"/>
    <mergeCell ref="A140:A144"/>
    <mergeCell ref="B140:B144"/>
    <mergeCell ref="C140:C144"/>
    <mergeCell ref="D140:D141"/>
    <mergeCell ref="E140:E141"/>
    <mergeCell ref="F140:F141"/>
    <mergeCell ref="G140:G141"/>
    <mergeCell ref="H140:H141"/>
    <mergeCell ref="I140:I141"/>
    <mergeCell ref="D143:D144"/>
    <mergeCell ref="E143:E144"/>
    <mergeCell ref="F143:F144"/>
    <mergeCell ref="G143:G144"/>
    <mergeCell ref="H143:H144"/>
    <mergeCell ref="I143:I144"/>
    <mergeCell ref="A146:A150"/>
    <mergeCell ref="B146:B150"/>
    <mergeCell ref="C146:C150"/>
    <mergeCell ref="D146:D147"/>
    <mergeCell ref="E146:E147"/>
    <mergeCell ref="F146:F147"/>
    <mergeCell ref="G146:G147"/>
    <mergeCell ref="H146:H147"/>
    <mergeCell ref="I146:I147"/>
    <mergeCell ref="D149:D150"/>
    <mergeCell ref="E149:E150"/>
    <mergeCell ref="F149:F150"/>
    <mergeCell ref="G149:G150"/>
    <mergeCell ref="H149:H150"/>
    <mergeCell ref="I149:I150"/>
    <mergeCell ref="O151:AA156"/>
    <mergeCell ref="A152:A156"/>
    <mergeCell ref="B152:B156"/>
    <mergeCell ref="C152:C156"/>
    <mergeCell ref="D152:D153"/>
    <mergeCell ref="E152:E153"/>
    <mergeCell ref="F152:F153"/>
    <mergeCell ref="G152:G153"/>
    <mergeCell ref="H152:H153"/>
    <mergeCell ref="I152:I153"/>
    <mergeCell ref="N152:N156"/>
    <mergeCell ref="D155:D156"/>
    <mergeCell ref="E155:E156"/>
    <mergeCell ref="F155:F156"/>
    <mergeCell ref="G155:G156"/>
    <mergeCell ref="H155:H156"/>
    <mergeCell ref="I155:I156"/>
    <mergeCell ref="A158:A162"/>
    <mergeCell ref="B158:B162"/>
    <mergeCell ref="C158:C162"/>
    <mergeCell ref="D158:D159"/>
    <mergeCell ref="E158:E159"/>
    <mergeCell ref="F158:F159"/>
    <mergeCell ref="G158:G159"/>
    <mergeCell ref="H158:H159"/>
    <mergeCell ref="I158:I159"/>
    <mergeCell ref="D161:D162"/>
    <mergeCell ref="E161:E162"/>
    <mergeCell ref="F161:F162"/>
    <mergeCell ref="G161:G162"/>
    <mergeCell ref="H161:H162"/>
    <mergeCell ref="I161:I162"/>
    <mergeCell ref="A164:A168"/>
    <mergeCell ref="B164:B168"/>
    <mergeCell ref="C164:C168"/>
    <mergeCell ref="D164:D165"/>
    <mergeCell ref="E164:E165"/>
    <mergeCell ref="F164:F165"/>
    <mergeCell ref="G164:G165"/>
    <mergeCell ref="H164:H165"/>
    <mergeCell ref="I164:I165"/>
    <mergeCell ref="D167:D168"/>
    <mergeCell ref="E167:E168"/>
    <mergeCell ref="F167:F168"/>
    <mergeCell ref="G167:G168"/>
    <mergeCell ref="H167:H168"/>
    <mergeCell ref="I167:I168"/>
    <mergeCell ref="A169:A173"/>
    <mergeCell ref="B169:B173"/>
    <mergeCell ref="C169:C173"/>
    <mergeCell ref="D169:D170"/>
    <mergeCell ref="E169:E170"/>
    <mergeCell ref="F169:F170"/>
    <mergeCell ref="G169:G170"/>
    <mergeCell ref="H169:H170"/>
    <mergeCell ref="I169:I170"/>
    <mergeCell ref="D172:D173"/>
    <mergeCell ref="E172:E173"/>
    <mergeCell ref="F172:F173"/>
    <mergeCell ref="G172:G173"/>
    <mergeCell ref="H172:H173"/>
    <mergeCell ref="I172:I173"/>
    <mergeCell ref="A175:A179"/>
    <mergeCell ref="B175:B179"/>
    <mergeCell ref="C175:C179"/>
    <mergeCell ref="D175:D177"/>
    <mergeCell ref="E175:E177"/>
    <mergeCell ref="F175:F177"/>
    <mergeCell ref="G175:G177"/>
    <mergeCell ref="H175:H177"/>
    <mergeCell ref="I175:I177"/>
    <mergeCell ref="D178:D179"/>
    <mergeCell ref="E178:E179"/>
    <mergeCell ref="F178:F179"/>
    <mergeCell ref="G178:G179"/>
    <mergeCell ref="H178:H179"/>
    <mergeCell ref="I178:I179"/>
    <mergeCell ref="A180:A184"/>
    <mergeCell ref="B180:B184"/>
    <mergeCell ref="C180:C184"/>
    <mergeCell ref="D180:D182"/>
    <mergeCell ref="E180:E182"/>
    <mergeCell ref="F180:F182"/>
    <mergeCell ref="G180:G182"/>
    <mergeCell ref="H180:H182"/>
    <mergeCell ref="I180:I182"/>
    <mergeCell ref="D183:D184"/>
    <mergeCell ref="E183:E184"/>
    <mergeCell ref="F183:F184"/>
    <mergeCell ref="G183:G184"/>
    <mergeCell ref="H183:H184"/>
    <mergeCell ref="I183:I184"/>
    <mergeCell ref="A185:A189"/>
    <mergeCell ref="B185:B189"/>
    <mergeCell ref="C185:C189"/>
    <mergeCell ref="D185:D187"/>
    <mergeCell ref="E185:E187"/>
    <mergeCell ref="F185:F187"/>
    <mergeCell ref="G185:G187"/>
    <mergeCell ref="H185:H187"/>
    <mergeCell ref="I185:I187"/>
    <mergeCell ref="D188:D189"/>
    <mergeCell ref="E188:E189"/>
    <mergeCell ref="F188:F189"/>
    <mergeCell ref="G188:G189"/>
    <mergeCell ref="H188:H189"/>
    <mergeCell ref="I188:I189"/>
    <mergeCell ref="A191:A195"/>
    <mergeCell ref="B191:B195"/>
    <mergeCell ref="C191:C195"/>
    <mergeCell ref="D191:D193"/>
    <mergeCell ref="E191:E193"/>
    <mergeCell ref="F191:F193"/>
    <mergeCell ref="G191:G193"/>
    <mergeCell ref="H191:H193"/>
    <mergeCell ref="I191:I193"/>
    <mergeCell ref="D194:D195"/>
    <mergeCell ref="E194:E195"/>
    <mergeCell ref="F194:F195"/>
    <mergeCell ref="G194:G195"/>
    <mergeCell ref="H194:H195"/>
    <mergeCell ref="I194:I195"/>
    <mergeCell ref="A196:A200"/>
    <mergeCell ref="B196:B200"/>
    <mergeCell ref="C196:C200"/>
    <mergeCell ref="D196:D198"/>
    <mergeCell ref="E196:E198"/>
    <mergeCell ref="F196:F198"/>
    <mergeCell ref="G196:G198"/>
    <mergeCell ref="H196:H198"/>
    <mergeCell ref="I196:I198"/>
    <mergeCell ref="D199:D200"/>
    <mergeCell ref="E199:E200"/>
    <mergeCell ref="F199:F200"/>
    <mergeCell ref="G199:G200"/>
    <mergeCell ref="H199:H200"/>
    <mergeCell ref="I199:I200"/>
    <mergeCell ref="A202:A206"/>
    <mergeCell ref="B202:B206"/>
    <mergeCell ref="C202:C206"/>
    <mergeCell ref="D202:D204"/>
    <mergeCell ref="E202:E204"/>
    <mergeCell ref="F202:F204"/>
    <mergeCell ref="G202:G204"/>
    <mergeCell ref="H202:H204"/>
    <mergeCell ref="I202:I204"/>
    <mergeCell ref="D205:D206"/>
    <mergeCell ref="E205:E206"/>
    <mergeCell ref="F205:F206"/>
    <mergeCell ref="G205:G206"/>
    <mergeCell ref="H205:H206"/>
    <mergeCell ref="I205:I206"/>
    <mergeCell ref="A207:A211"/>
    <mergeCell ref="B207:B211"/>
    <mergeCell ref="C207:C211"/>
    <mergeCell ref="D207:D209"/>
    <mergeCell ref="E207:E209"/>
    <mergeCell ref="F207:F209"/>
    <mergeCell ref="G207:G209"/>
    <mergeCell ref="H207:H209"/>
    <mergeCell ref="I207:I209"/>
    <mergeCell ref="D210:D211"/>
    <mergeCell ref="E210:E211"/>
    <mergeCell ref="F210:F211"/>
    <mergeCell ref="G210:G211"/>
    <mergeCell ref="H210:H211"/>
    <mergeCell ref="I210:I211"/>
    <mergeCell ref="A213:A217"/>
    <mergeCell ref="B213:B217"/>
    <mergeCell ref="C213:C217"/>
    <mergeCell ref="D213:D217"/>
    <mergeCell ref="E213:E217"/>
    <mergeCell ref="F213:F217"/>
    <mergeCell ref="G213:G217"/>
    <mergeCell ref="H213:H217"/>
    <mergeCell ref="I213:I217"/>
    <mergeCell ref="A218:A222"/>
    <mergeCell ref="B218:B222"/>
    <mergeCell ref="C218:C222"/>
    <mergeCell ref="D218:D222"/>
    <mergeCell ref="E218:E222"/>
    <mergeCell ref="F218:F222"/>
    <mergeCell ref="G218:G222"/>
    <mergeCell ref="H218:H222"/>
    <mergeCell ref="I218:I222"/>
    <mergeCell ref="A224:A228"/>
    <mergeCell ref="B224:B228"/>
    <mergeCell ref="C224:C228"/>
    <mergeCell ref="D224:D228"/>
    <mergeCell ref="E224:E228"/>
    <mergeCell ref="F224:F228"/>
    <mergeCell ref="G224:G228"/>
    <mergeCell ref="H224:H228"/>
    <mergeCell ref="I224:I228"/>
    <mergeCell ref="A229:A233"/>
    <mergeCell ref="B229:B233"/>
    <mergeCell ref="C229:C233"/>
    <mergeCell ref="D229:D233"/>
    <mergeCell ref="E229:E233"/>
    <mergeCell ref="F229:F233"/>
    <mergeCell ref="G229:G233"/>
    <mergeCell ref="H229:H233"/>
    <mergeCell ref="I229:I233"/>
    <mergeCell ref="A235:A239"/>
    <mergeCell ref="B235:B239"/>
    <mergeCell ref="C235:C239"/>
    <mergeCell ref="D235:D236"/>
    <mergeCell ref="E235:E236"/>
    <mergeCell ref="F235:F236"/>
    <mergeCell ref="G235:G236"/>
    <mergeCell ref="H235:H236"/>
    <mergeCell ref="I235:I236"/>
    <mergeCell ref="D238:D239"/>
    <mergeCell ref="E238:E239"/>
    <mergeCell ref="F238:F239"/>
    <mergeCell ref="G238:G239"/>
    <mergeCell ref="H238:H239"/>
    <mergeCell ref="I238:I239"/>
    <mergeCell ref="A240:A244"/>
    <mergeCell ref="B240:B244"/>
    <mergeCell ref="C240:C244"/>
    <mergeCell ref="D240:D241"/>
    <mergeCell ref="E240:E241"/>
    <mergeCell ref="F240:F241"/>
    <mergeCell ref="G240:G241"/>
    <mergeCell ref="H240:H241"/>
    <mergeCell ref="I240:I241"/>
    <mergeCell ref="D243:D244"/>
    <mergeCell ref="E243:E244"/>
    <mergeCell ref="F243:F244"/>
    <mergeCell ref="G243:G244"/>
    <mergeCell ref="H243:H244"/>
    <mergeCell ref="I243:I244"/>
    <mergeCell ref="A245:A249"/>
    <mergeCell ref="B245:B249"/>
    <mergeCell ref="C245:C249"/>
    <mergeCell ref="D245:D246"/>
    <mergeCell ref="E245:E246"/>
    <mergeCell ref="F245:F246"/>
    <mergeCell ref="G245:G246"/>
    <mergeCell ref="H245:H246"/>
    <mergeCell ref="I245:I246"/>
    <mergeCell ref="D248:D249"/>
    <mergeCell ref="E248:E249"/>
    <mergeCell ref="F248:F249"/>
    <mergeCell ref="G248:G249"/>
    <mergeCell ref="H248:H249"/>
    <mergeCell ref="I248:I249"/>
    <mergeCell ref="A252:A256"/>
    <mergeCell ref="B252:B256"/>
    <mergeCell ref="C252:C256"/>
    <mergeCell ref="D252:D253"/>
    <mergeCell ref="E252:E253"/>
    <mergeCell ref="F252:F253"/>
    <mergeCell ref="G252:G253"/>
    <mergeCell ref="H252:H253"/>
    <mergeCell ref="I252:I253"/>
    <mergeCell ref="D255:D256"/>
    <mergeCell ref="E255:E256"/>
    <mergeCell ref="F255:F256"/>
    <mergeCell ref="G255:G256"/>
    <mergeCell ref="H255:H256"/>
    <mergeCell ref="I255:I256"/>
    <mergeCell ref="A259:A263"/>
    <mergeCell ref="B259:B263"/>
    <mergeCell ref="C259:C263"/>
    <mergeCell ref="D259:D263"/>
    <mergeCell ref="E259:E263"/>
    <mergeCell ref="F259:F263"/>
    <mergeCell ref="G259:G263"/>
    <mergeCell ref="H259:H263"/>
    <mergeCell ref="I259:I263"/>
    <mergeCell ref="A264:A268"/>
    <mergeCell ref="B264:B268"/>
    <mergeCell ref="C264:C268"/>
    <mergeCell ref="D264:D268"/>
    <mergeCell ref="E264:E268"/>
    <mergeCell ref="F264:F268"/>
    <mergeCell ref="G264:G268"/>
    <mergeCell ref="H264:H268"/>
    <mergeCell ref="I264:I268"/>
    <mergeCell ref="A270:A274"/>
    <mergeCell ref="B270:B274"/>
    <mergeCell ref="C270:C274"/>
    <mergeCell ref="D270:D272"/>
    <mergeCell ref="E270:E272"/>
    <mergeCell ref="F270:F272"/>
    <mergeCell ref="G270:G272"/>
    <mergeCell ref="H270:H272"/>
    <mergeCell ref="I270:I272"/>
    <mergeCell ref="D273:D274"/>
    <mergeCell ref="E273:E274"/>
    <mergeCell ref="F273:F274"/>
    <mergeCell ref="G273:G274"/>
    <mergeCell ref="H273:H274"/>
    <mergeCell ref="I273:I274"/>
    <mergeCell ref="A275:A279"/>
    <mergeCell ref="B275:B277"/>
    <mergeCell ref="C275:C279"/>
    <mergeCell ref="D275:D277"/>
    <mergeCell ref="E275:E277"/>
    <mergeCell ref="F275:F277"/>
    <mergeCell ref="G275:G277"/>
    <mergeCell ref="H275:H277"/>
    <mergeCell ref="I275:I277"/>
    <mergeCell ref="B278:B279"/>
    <mergeCell ref="D278:D279"/>
    <mergeCell ref="E278:E279"/>
    <mergeCell ref="F278:F279"/>
    <mergeCell ref="G278:G279"/>
    <mergeCell ref="H278:H279"/>
    <mergeCell ref="I278:I279"/>
    <mergeCell ref="A282:A286"/>
    <mergeCell ref="B282:B286"/>
    <mergeCell ref="C282:C286"/>
    <mergeCell ref="D282:D284"/>
    <mergeCell ref="E282:E284"/>
    <mergeCell ref="F282:F284"/>
    <mergeCell ref="G282:G284"/>
    <mergeCell ref="H282:H284"/>
    <mergeCell ref="I282:I284"/>
    <mergeCell ref="D285:D286"/>
    <mergeCell ref="E285:E286"/>
    <mergeCell ref="F285:F286"/>
    <mergeCell ref="G285:G286"/>
    <mergeCell ref="H285:H286"/>
    <mergeCell ref="I285:I286"/>
    <mergeCell ref="A289:A293"/>
    <mergeCell ref="B289:B293"/>
    <mergeCell ref="C289:C293"/>
    <mergeCell ref="D289:D291"/>
    <mergeCell ref="E289:E291"/>
    <mergeCell ref="F289:F291"/>
    <mergeCell ref="G289:G291"/>
    <mergeCell ref="H289:H291"/>
    <mergeCell ref="I289:I291"/>
    <mergeCell ref="D292:D293"/>
    <mergeCell ref="E292:E293"/>
    <mergeCell ref="F292:F293"/>
    <mergeCell ref="G292:G293"/>
    <mergeCell ref="H292:H293"/>
    <mergeCell ref="I292:I293"/>
    <mergeCell ref="A294:A298"/>
    <mergeCell ref="B294:B298"/>
    <mergeCell ref="C294:C298"/>
    <mergeCell ref="D294:D296"/>
    <mergeCell ref="E294:E296"/>
    <mergeCell ref="F294:F296"/>
    <mergeCell ref="G294:G296"/>
    <mergeCell ref="H294:H296"/>
    <mergeCell ref="I294:I296"/>
    <mergeCell ref="D297:D298"/>
    <mergeCell ref="E297:E298"/>
    <mergeCell ref="F297:F298"/>
    <mergeCell ref="G297:G298"/>
    <mergeCell ref="H297:H298"/>
    <mergeCell ref="I297:I298"/>
    <mergeCell ref="A299:A303"/>
    <mergeCell ref="B299:B303"/>
    <mergeCell ref="C299:C303"/>
    <mergeCell ref="D299:D301"/>
    <mergeCell ref="E299:E301"/>
    <mergeCell ref="F299:F301"/>
    <mergeCell ref="G299:G301"/>
    <mergeCell ref="H299:H301"/>
    <mergeCell ref="I299:I301"/>
    <mergeCell ref="D302:D303"/>
    <mergeCell ref="E302:E303"/>
    <mergeCell ref="F302:F303"/>
    <mergeCell ref="G302:G303"/>
    <mergeCell ref="H302:H303"/>
    <mergeCell ref="I302:I303"/>
    <mergeCell ref="A304:A308"/>
    <mergeCell ref="C304:C308"/>
    <mergeCell ref="D304:D308"/>
    <mergeCell ref="F304:F308"/>
    <mergeCell ref="G304:G308"/>
    <mergeCell ref="A309:A313"/>
    <mergeCell ref="B309:B313"/>
    <mergeCell ref="C309:C313"/>
    <mergeCell ref="D309:D310"/>
    <mergeCell ref="E309:E310"/>
    <mergeCell ref="F309:F310"/>
    <mergeCell ref="G309:G310"/>
    <mergeCell ref="H309:H310"/>
    <mergeCell ref="I309:I310"/>
    <mergeCell ref="D312:D313"/>
    <mergeCell ref="E312:E313"/>
    <mergeCell ref="F312:F313"/>
    <mergeCell ref="G312:G313"/>
    <mergeCell ref="H312:H313"/>
    <mergeCell ref="I312:I313"/>
    <mergeCell ref="A314:H314"/>
  </mergeCells>
  <printOptions headings="false" gridLines="false" gridLinesSet="true" horizontalCentered="false" verticalCentered="false"/>
  <pageMargins left="0.424305555555556" right="0.7875" top="0.602777777777778" bottom="1.05277777777778" header="0.3375" footer="0.7875"/>
  <pageSetup paperSize="9" scale="35" fitToWidth="1" fitToHeight="1" pageOrder="downThenOver" orientation="landscape" blackAndWhite="false" draft="false" cellComments="none" horizontalDpi="300" verticalDpi="300" copies="1"/>
  <headerFooter differentFirst="false" differentOddEven="false">
    <oddHeader>&amp;C&amp;"Times New Roman,Обычный"&amp;12ffffff&amp;A</oddHeader>
    <oddFooter>&amp;C&amp;"Times New Roman,Обычный"&amp;12ffffffСтраница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BBE33D"/>
    <pageSetUpPr fitToPage="false"/>
  </sheetPr>
  <dimension ref="A1:AA413"/>
  <sheetViews>
    <sheetView showFormulas="false" showGridLines="true" showRowColHeaders="true" showZeros="true" rightToLeft="false" tabSelected="false" showOutlineSymbols="true" defaultGridColor="true" view="pageBreakPreview" topLeftCell="A1" colorId="64" zoomScale="68" zoomScaleNormal="100" zoomScalePageLayoutView="68" workbookViewId="0">
      <selection pane="topLeft" activeCell="A1" activeCellId="0" sqref="A1"/>
    </sheetView>
  </sheetViews>
  <sheetFormatPr defaultColWidth="9.00390625" defaultRowHeight="15.75" zeroHeight="false" outlineLevelRow="0" outlineLevelCol="0"/>
  <cols>
    <col collapsed="false" customWidth="true" hidden="false" outlineLevel="0" max="1" min="1" style="2" width="77"/>
    <col collapsed="false" customWidth="true" hidden="false" outlineLevel="0" max="2" min="2" style="2" width="67.86"/>
    <col collapsed="false" customWidth="true" hidden="false" outlineLevel="0" max="3" min="3" style="13" width="67.86"/>
    <col collapsed="false" customWidth="true" hidden="false" outlineLevel="0" max="4" min="4" style="2" width="29.42"/>
    <col collapsed="false" customWidth="true" hidden="false" outlineLevel="0" max="5" min="5" style="2" width="20.85"/>
    <col collapsed="false" customWidth="true" hidden="false" outlineLevel="0" max="6" min="6" style="2" width="27.42"/>
    <col collapsed="false" customWidth="true" hidden="false" outlineLevel="0" max="7" min="7" style="2" width="16.57"/>
    <col collapsed="false" customWidth="true" hidden="false" outlineLevel="0" max="8" min="8" style="247" width="14.14"/>
    <col collapsed="false" customWidth="true" hidden="false" outlineLevel="0" max="9" min="9" style="6" width="17"/>
    <col collapsed="false" customWidth="true" hidden="true" outlineLevel="0" max="10" min="10" style="7" width="15.29"/>
    <col collapsed="false" customWidth="true" hidden="true" outlineLevel="0" max="11" min="11" style="8" width="17.57"/>
    <col collapsed="false" customWidth="true" hidden="true" outlineLevel="0" max="12" min="12" style="9" width="14.29"/>
    <col collapsed="false" customWidth="true" hidden="true" outlineLevel="0" max="13" min="13" style="10" width="18"/>
    <col collapsed="false" customWidth="true" hidden="true" outlineLevel="0" max="14" min="14" style="2" width="33.42"/>
    <col collapsed="false" customWidth="true" hidden="true" outlineLevel="0" max="15" min="15" style="13" width="15.29"/>
    <col collapsed="false" customWidth="true" hidden="false" outlineLevel="0" max="16" min="16" style="13" width="22.57"/>
    <col collapsed="false" customWidth="false" hidden="false" outlineLevel="0" max="16384" min="17" style="13" width="9"/>
  </cols>
  <sheetData>
    <row r="1" s="12" customFormat="true" ht="31.5" hidden="false" customHeight="true" outlineLevel="0" collapsed="false"/>
    <row r="2" s="12" customFormat="true" ht="31.5" hidden="false" customHeight="true" outlineLevel="0" collapsed="false">
      <c r="B2" s="248"/>
      <c r="C2" s="248"/>
      <c r="D2" s="248"/>
      <c r="E2" s="248"/>
      <c r="F2" s="248"/>
      <c r="G2" s="248"/>
      <c r="H2" s="248"/>
      <c r="I2" s="248"/>
      <c r="J2" s="16"/>
      <c r="K2" s="16"/>
      <c r="L2" s="16"/>
      <c r="M2" s="16"/>
      <c r="N2" s="17"/>
    </row>
    <row r="3" s="12" customFormat="true" ht="15" hidden="false" customHeight="true" outlineLevel="0" collapsed="false">
      <c r="A3" s="249" t="s">
        <v>228</v>
      </c>
      <c r="B3" s="249"/>
      <c r="C3" s="249"/>
      <c r="D3" s="249"/>
      <c r="E3" s="249"/>
      <c r="F3" s="249"/>
      <c r="G3" s="249"/>
      <c r="H3" s="249"/>
      <c r="I3" s="249"/>
      <c r="J3" s="16"/>
      <c r="K3" s="16"/>
      <c r="L3" s="16"/>
      <c r="M3" s="16"/>
      <c r="N3" s="17"/>
    </row>
    <row r="4" s="12" customFormat="true" ht="24.75" hidden="false" customHeight="true" outlineLevel="0" collapsed="false">
      <c r="A4" s="250"/>
      <c r="B4" s="250"/>
      <c r="C4" s="250"/>
      <c r="D4" s="250"/>
      <c r="E4" s="250"/>
      <c r="F4" s="250"/>
      <c r="G4" s="250"/>
      <c r="H4" s="250"/>
      <c r="I4" s="250"/>
      <c r="J4" s="228"/>
      <c r="K4" s="229"/>
      <c r="L4" s="230"/>
      <c r="M4" s="251"/>
      <c r="N4" s="17"/>
    </row>
    <row r="5" s="12" customFormat="true" ht="90.75" hidden="false" customHeight="true" outlineLevel="0" collapsed="false">
      <c r="B5" s="252"/>
      <c r="C5" s="252"/>
      <c r="D5" s="252"/>
      <c r="E5" s="252"/>
      <c r="F5" s="252"/>
      <c r="G5" s="252"/>
      <c r="H5" s="252"/>
      <c r="I5" s="252"/>
      <c r="J5" s="253"/>
      <c r="K5" s="253"/>
      <c r="L5" s="253"/>
      <c r="M5" s="253"/>
      <c r="N5" s="147"/>
    </row>
    <row r="6" s="12" customFormat="true" ht="52.5" hidden="false" customHeight="true" outlineLevel="0" collapsed="false">
      <c r="A6" s="254" t="s">
        <v>5</v>
      </c>
      <c r="B6" s="255" t="s">
        <v>6</v>
      </c>
      <c r="C6" s="254" t="s">
        <v>7</v>
      </c>
      <c r="D6" s="256" t="s">
        <v>8</v>
      </c>
      <c r="E6" s="256"/>
      <c r="F6" s="256"/>
      <c r="G6" s="256" t="s">
        <v>229</v>
      </c>
      <c r="H6" s="256" t="s">
        <v>10</v>
      </c>
      <c r="I6" s="256"/>
      <c r="J6" s="22" t="s">
        <v>230</v>
      </c>
      <c r="K6" s="257" t="s">
        <v>231</v>
      </c>
      <c r="L6" s="24"/>
      <c r="M6" s="25" t="s">
        <v>232</v>
      </c>
      <c r="N6" s="26"/>
    </row>
    <row r="7" s="12" customFormat="true" ht="52.5" hidden="false" customHeight="true" outlineLevel="0" collapsed="false">
      <c r="A7" s="254"/>
      <c r="B7" s="254"/>
      <c r="C7" s="254"/>
      <c r="D7" s="254" t="s">
        <v>17</v>
      </c>
      <c r="E7" s="254"/>
      <c r="F7" s="254" t="s">
        <v>18</v>
      </c>
      <c r="G7" s="258" t="s">
        <v>19</v>
      </c>
      <c r="H7" s="258" t="s">
        <v>20</v>
      </c>
      <c r="I7" s="258" t="s">
        <v>21</v>
      </c>
      <c r="J7" s="29"/>
      <c r="K7" s="259"/>
      <c r="L7" s="31"/>
      <c r="M7" s="32"/>
      <c r="N7" s="26"/>
    </row>
    <row r="8" s="12" customFormat="true" ht="31.5" hidden="false" customHeight="false" outlineLevel="0" collapsed="false">
      <c r="A8" s="254"/>
      <c r="B8" s="254"/>
      <c r="C8" s="254"/>
      <c r="D8" s="254" t="s">
        <v>19</v>
      </c>
      <c r="E8" s="254" t="s">
        <v>22</v>
      </c>
      <c r="F8" s="254"/>
      <c r="G8" s="258"/>
      <c r="H8" s="258"/>
      <c r="I8" s="258"/>
      <c r="J8" s="29"/>
      <c r="K8" s="259"/>
      <c r="L8" s="31"/>
      <c r="M8" s="32"/>
      <c r="N8" s="26"/>
    </row>
    <row r="9" s="38" customFormat="true" ht="15.75" hidden="false" customHeight="true" outlineLevel="0" collapsed="false">
      <c r="A9" s="254" t="n">
        <v>1</v>
      </c>
      <c r="B9" s="254" t="n">
        <v>2</v>
      </c>
      <c r="C9" s="254" t="n">
        <v>3</v>
      </c>
      <c r="D9" s="254" t="n">
        <v>4</v>
      </c>
      <c r="E9" s="254" t="n">
        <v>5</v>
      </c>
      <c r="F9" s="254" t="n">
        <v>6</v>
      </c>
      <c r="G9" s="254" t="n">
        <v>7</v>
      </c>
      <c r="H9" s="254" t="n">
        <v>8</v>
      </c>
      <c r="I9" s="254" t="n">
        <v>9</v>
      </c>
      <c r="J9" s="29"/>
      <c r="K9" s="259"/>
      <c r="L9" s="31"/>
      <c r="M9" s="32"/>
      <c r="N9" s="36"/>
      <c r="O9" s="260"/>
    </row>
    <row r="10" s="38" customFormat="true" ht="15" hidden="false" customHeight="true" outlineLevel="0" collapsed="false">
      <c r="A10" s="261" t="s">
        <v>24</v>
      </c>
      <c r="B10" s="262"/>
      <c r="C10" s="262" t="s">
        <v>26</v>
      </c>
      <c r="D10" s="263" t="s">
        <v>27</v>
      </c>
      <c r="E10" s="396" t="n">
        <v>757014.1</v>
      </c>
      <c r="F10" s="265"/>
      <c r="G10" s="266" t="s">
        <v>29</v>
      </c>
      <c r="H10" s="266"/>
      <c r="I10" s="267"/>
      <c r="J10" s="40" t="n">
        <f aca="false">J26+J38+J73+J90+J101+J164</f>
        <v>94604.4</v>
      </c>
      <c r="K10" s="40" t="n">
        <f aca="false">K26+K38+K73+K90+K101+K164</f>
        <v>757014.1</v>
      </c>
      <c r="L10" s="40" t="n">
        <f aca="false">L26+L38+L73+L90+L101+L164</f>
        <v>0</v>
      </c>
      <c r="M10" s="42" t="n">
        <f aca="false">M26+M38+M73+M90+M101+M164</f>
        <v>107370</v>
      </c>
      <c r="N10" s="268"/>
    </row>
    <row r="11" s="38" customFormat="true" ht="15.75" hidden="false" customHeight="false" outlineLevel="0" collapsed="false">
      <c r="A11" s="261"/>
      <c r="B11" s="262"/>
      <c r="C11" s="262"/>
      <c r="D11" s="263"/>
      <c r="E11" s="396"/>
      <c r="F11" s="265"/>
      <c r="G11" s="266" t="s">
        <v>30</v>
      </c>
      <c r="H11" s="266"/>
      <c r="I11" s="267"/>
      <c r="J11" s="40" t="n">
        <f aca="false">J27+J39+J74+J91+J102+J165</f>
        <v>0</v>
      </c>
      <c r="K11" s="40" t="n">
        <f aca="false">K27+K39+K74+K91+K102+K165</f>
        <v>0</v>
      </c>
      <c r="L11" s="40" t="n">
        <f aca="false">L27+L39+L74+L91+L102+L165</f>
        <v>0</v>
      </c>
      <c r="M11" s="42" t="n">
        <f aca="false">M27+M39+M74+M91+M102+M165</f>
        <v>0</v>
      </c>
      <c r="N11" s="268"/>
    </row>
    <row r="12" s="38" customFormat="true" ht="15" hidden="false" customHeight="true" outlineLevel="0" collapsed="false">
      <c r="A12" s="261"/>
      <c r="B12" s="262"/>
      <c r="C12" s="262"/>
      <c r="D12" s="263" t="s">
        <v>31</v>
      </c>
      <c r="E12" s="396" t="n">
        <v>353980.8</v>
      </c>
      <c r="F12" s="265"/>
      <c r="G12" s="266" t="s">
        <v>32</v>
      </c>
      <c r="H12" s="266"/>
      <c r="I12" s="267"/>
      <c r="J12" s="40" t="n">
        <f aca="false">J28+J40+J75+J92+J103+J166</f>
        <v>50491.8</v>
      </c>
      <c r="K12" s="40" t="n">
        <f aca="false">K28+K40+K75+K92+K103+K166</f>
        <v>353980.8</v>
      </c>
      <c r="L12" s="40" t="n">
        <f aca="false">L28+L40+L75+L92+L103+L166</f>
        <v>0</v>
      </c>
      <c r="M12" s="42" t="n">
        <f aca="false">M28+M40+M75+M92+M103+M166</f>
        <v>0</v>
      </c>
      <c r="N12" s="268"/>
      <c r="O12" s="260"/>
    </row>
    <row r="13" s="38" customFormat="true" ht="15" hidden="false" customHeight="true" outlineLevel="0" collapsed="false">
      <c r="A13" s="261"/>
      <c r="B13" s="262"/>
      <c r="C13" s="262"/>
      <c r="D13" s="263" t="s">
        <v>33</v>
      </c>
      <c r="E13" s="396" t="n">
        <v>403033.3</v>
      </c>
      <c r="F13" s="265"/>
      <c r="G13" s="266" t="s">
        <v>33</v>
      </c>
      <c r="H13" s="266"/>
      <c r="I13" s="267"/>
      <c r="J13" s="40" t="n">
        <f aca="false">J29+J41+J76+J93+J104+J167</f>
        <v>44112.6</v>
      </c>
      <c r="K13" s="40" t="n">
        <f aca="false">K29+K41+K76+K93+K104+K167</f>
        <v>403033.3</v>
      </c>
      <c r="L13" s="40" t="n">
        <f aca="false">L29+L41+L76+L93+L104+L167</f>
        <v>0</v>
      </c>
      <c r="M13" s="42" t="n">
        <f aca="false">M29+M41+M76+M93+M104+M167</f>
        <v>107370</v>
      </c>
      <c r="N13" s="268"/>
    </row>
    <row r="14" s="12" customFormat="true" ht="15.75" hidden="false" customHeight="true" outlineLevel="0" collapsed="false">
      <c r="A14" s="261"/>
      <c r="B14" s="262"/>
      <c r="C14" s="262"/>
      <c r="D14" s="263"/>
      <c r="E14" s="396"/>
      <c r="F14" s="265"/>
      <c r="G14" s="266" t="s">
        <v>34</v>
      </c>
      <c r="H14" s="266"/>
      <c r="I14" s="267"/>
      <c r="J14" s="40" t="n">
        <f aca="false">J30+J42+J77+J94+J105+J168</f>
        <v>0</v>
      </c>
      <c r="K14" s="40" t="n">
        <f aca="false">K30+K42+K77+K94+K105+K168</f>
        <v>0</v>
      </c>
      <c r="L14" s="40" t="n">
        <f aca="false">L30+L42+L77+L94+L105+L168</f>
        <v>0</v>
      </c>
      <c r="M14" s="42" t="n">
        <f aca="false">M30+M42+M77+M94+M105+M168</f>
        <v>0</v>
      </c>
      <c r="N14" s="268"/>
    </row>
    <row r="15" s="12" customFormat="true" ht="15" hidden="false" customHeight="true" outlineLevel="0" collapsed="false">
      <c r="A15" s="269" t="s">
        <v>35</v>
      </c>
      <c r="B15" s="269"/>
      <c r="C15" s="270" t="s">
        <v>233</v>
      </c>
      <c r="D15" s="271" t="s">
        <v>27</v>
      </c>
      <c r="E15" s="271"/>
      <c r="F15" s="270"/>
      <c r="G15" s="272" t="s">
        <v>29</v>
      </c>
      <c r="H15" s="272"/>
      <c r="I15" s="273"/>
      <c r="J15" s="40"/>
      <c r="K15" s="274"/>
      <c r="L15" s="50"/>
      <c r="M15" s="51"/>
      <c r="N15" s="52"/>
    </row>
    <row r="16" s="12" customFormat="true" ht="15.75" hidden="false" customHeight="false" outlineLevel="0" collapsed="false">
      <c r="A16" s="269"/>
      <c r="B16" s="269"/>
      <c r="C16" s="270"/>
      <c r="D16" s="271"/>
      <c r="E16" s="271"/>
      <c r="F16" s="270"/>
      <c r="G16" s="272" t="s">
        <v>30</v>
      </c>
      <c r="H16" s="272"/>
      <c r="I16" s="273"/>
      <c r="J16" s="40"/>
      <c r="K16" s="274"/>
      <c r="L16" s="50"/>
      <c r="M16" s="51"/>
      <c r="N16" s="52"/>
    </row>
    <row r="17" s="12" customFormat="true" ht="15" hidden="false" customHeight="true" outlineLevel="0" collapsed="false">
      <c r="A17" s="269"/>
      <c r="B17" s="269"/>
      <c r="C17" s="270"/>
      <c r="D17" s="271" t="s">
        <v>31</v>
      </c>
      <c r="E17" s="271"/>
      <c r="F17" s="275"/>
      <c r="G17" s="272" t="s">
        <v>32</v>
      </c>
      <c r="H17" s="272"/>
      <c r="I17" s="273"/>
      <c r="J17" s="40"/>
      <c r="K17" s="274"/>
      <c r="L17" s="50"/>
      <c r="M17" s="51"/>
      <c r="N17" s="52"/>
    </row>
    <row r="18" s="12" customFormat="true" ht="15" hidden="false" customHeight="true" outlineLevel="0" collapsed="false">
      <c r="A18" s="269"/>
      <c r="B18" s="269"/>
      <c r="C18" s="270"/>
      <c r="D18" s="271" t="s">
        <v>33</v>
      </c>
      <c r="E18" s="271"/>
      <c r="F18" s="275"/>
      <c r="G18" s="272" t="s">
        <v>33</v>
      </c>
      <c r="H18" s="272"/>
      <c r="I18" s="273"/>
      <c r="J18" s="40"/>
      <c r="K18" s="274"/>
      <c r="L18" s="50"/>
      <c r="M18" s="51"/>
      <c r="N18" s="52"/>
    </row>
    <row r="19" s="12" customFormat="true" ht="30" hidden="false" customHeight="true" outlineLevel="0" collapsed="false">
      <c r="A19" s="269"/>
      <c r="B19" s="269"/>
      <c r="C19" s="270"/>
      <c r="D19" s="271"/>
      <c r="E19" s="271"/>
      <c r="F19" s="275"/>
      <c r="G19" s="272" t="s">
        <v>34</v>
      </c>
      <c r="H19" s="272"/>
      <c r="I19" s="273"/>
      <c r="J19" s="40"/>
      <c r="K19" s="274"/>
      <c r="L19" s="50"/>
      <c r="M19" s="51"/>
      <c r="N19" s="52"/>
    </row>
    <row r="20" s="12" customFormat="true" ht="15" hidden="false" customHeight="true" outlineLevel="0" collapsed="false">
      <c r="A20" s="276" t="s">
        <v>38</v>
      </c>
      <c r="B20" s="276"/>
      <c r="C20" s="254" t="s">
        <v>234</v>
      </c>
      <c r="D20" s="271" t="s">
        <v>27</v>
      </c>
      <c r="E20" s="271"/>
      <c r="F20" s="275"/>
      <c r="G20" s="272" t="s">
        <v>29</v>
      </c>
      <c r="H20" s="272"/>
      <c r="I20" s="273"/>
      <c r="J20" s="40"/>
      <c r="K20" s="274"/>
      <c r="L20" s="50"/>
      <c r="M20" s="51"/>
      <c r="N20" s="59"/>
    </row>
    <row r="21" s="12" customFormat="true" ht="15.75" hidden="false" customHeight="false" outlineLevel="0" collapsed="false">
      <c r="A21" s="276"/>
      <c r="B21" s="276"/>
      <c r="C21" s="254"/>
      <c r="D21" s="271"/>
      <c r="E21" s="271"/>
      <c r="F21" s="275"/>
      <c r="G21" s="272" t="s">
        <v>30</v>
      </c>
      <c r="H21" s="272"/>
      <c r="I21" s="273"/>
      <c r="J21" s="40"/>
      <c r="K21" s="274"/>
      <c r="L21" s="50"/>
      <c r="M21" s="51"/>
      <c r="N21" s="59"/>
    </row>
    <row r="22" s="12" customFormat="true" ht="15" hidden="false" customHeight="true" outlineLevel="0" collapsed="false">
      <c r="A22" s="276"/>
      <c r="B22" s="276"/>
      <c r="C22" s="254"/>
      <c r="D22" s="271" t="s">
        <v>31</v>
      </c>
      <c r="E22" s="271"/>
      <c r="F22" s="275"/>
      <c r="G22" s="272" t="s">
        <v>32</v>
      </c>
      <c r="H22" s="272"/>
      <c r="I22" s="273"/>
      <c r="J22" s="40"/>
      <c r="K22" s="274"/>
      <c r="L22" s="50"/>
      <c r="M22" s="51"/>
      <c r="N22" s="59"/>
    </row>
    <row r="23" s="12" customFormat="true" ht="15" hidden="false" customHeight="true" outlineLevel="0" collapsed="false">
      <c r="A23" s="276"/>
      <c r="B23" s="276"/>
      <c r="C23" s="254"/>
      <c r="D23" s="271" t="s">
        <v>33</v>
      </c>
      <c r="E23" s="271"/>
      <c r="F23" s="275"/>
      <c r="G23" s="272" t="s">
        <v>33</v>
      </c>
      <c r="H23" s="272"/>
      <c r="I23" s="273"/>
      <c r="J23" s="40"/>
      <c r="K23" s="274"/>
      <c r="L23" s="50"/>
      <c r="M23" s="51"/>
      <c r="N23" s="59"/>
    </row>
    <row r="24" s="12" customFormat="true" ht="15.75" hidden="false" customHeight="false" outlineLevel="0" collapsed="false">
      <c r="A24" s="276"/>
      <c r="B24" s="276"/>
      <c r="C24" s="254"/>
      <c r="D24" s="271"/>
      <c r="E24" s="271"/>
      <c r="F24" s="275"/>
      <c r="G24" s="272" t="s">
        <v>34</v>
      </c>
      <c r="H24" s="272"/>
      <c r="I24" s="273"/>
      <c r="J24" s="40"/>
      <c r="K24" s="274"/>
      <c r="L24" s="50"/>
      <c r="M24" s="51"/>
      <c r="N24" s="59"/>
    </row>
    <row r="25" s="12" customFormat="true" ht="76.5" hidden="false" customHeight="true" outlineLevel="0" collapsed="false">
      <c r="A25" s="277" t="s">
        <v>43</v>
      </c>
      <c r="B25" s="277"/>
      <c r="C25" s="278" t="s">
        <v>234</v>
      </c>
      <c r="D25" s="254" t="s">
        <v>28</v>
      </c>
      <c r="E25" s="254" t="s">
        <v>28</v>
      </c>
      <c r="F25" s="254" t="s">
        <v>28</v>
      </c>
      <c r="G25" s="254" t="s">
        <v>28</v>
      </c>
      <c r="H25" s="254" t="s">
        <v>28</v>
      </c>
      <c r="I25" s="279" t="s">
        <v>28</v>
      </c>
      <c r="J25" s="29"/>
      <c r="K25" s="259"/>
      <c r="L25" s="31"/>
      <c r="M25" s="32"/>
      <c r="N25" s="63"/>
    </row>
    <row r="26" s="12" customFormat="true" ht="15" hidden="false" customHeight="true" outlineLevel="0" collapsed="false">
      <c r="A26" s="269" t="s">
        <v>44</v>
      </c>
      <c r="B26" s="269"/>
      <c r="C26" s="270" t="s">
        <v>234</v>
      </c>
      <c r="D26" s="271" t="s">
        <v>27</v>
      </c>
      <c r="E26" s="271"/>
      <c r="F26" s="275"/>
      <c r="G26" s="272" t="s">
        <v>29</v>
      </c>
      <c r="H26" s="272"/>
      <c r="I26" s="273"/>
      <c r="J26" s="40" t="n">
        <f aca="false">J27+J28+J29+J30</f>
        <v>0</v>
      </c>
      <c r="K26" s="274" t="n">
        <f aca="false">K27+K28+K29+K30</f>
        <v>0</v>
      </c>
      <c r="L26" s="50" t="n">
        <f aca="false">L27+L28+L29+L30</f>
        <v>0</v>
      </c>
      <c r="M26" s="65" t="n">
        <f aca="false">M27+M28+M29+M30</f>
        <v>0</v>
      </c>
      <c r="N26" s="52"/>
    </row>
    <row r="27" s="12" customFormat="true" ht="15.75" hidden="false" customHeight="false" outlineLevel="0" collapsed="false">
      <c r="A27" s="269"/>
      <c r="B27" s="269"/>
      <c r="C27" s="270"/>
      <c r="D27" s="271"/>
      <c r="E27" s="271"/>
      <c r="F27" s="275"/>
      <c r="G27" s="272" t="s">
        <v>30</v>
      </c>
      <c r="H27" s="272"/>
      <c r="I27" s="273"/>
      <c r="J27" s="40"/>
      <c r="K27" s="274"/>
      <c r="L27" s="50"/>
      <c r="M27" s="51"/>
      <c r="N27" s="52"/>
    </row>
    <row r="28" s="12" customFormat="true" ht="15" hidden="false" customHeight="true" outlineLevel="0" collapsed="false">
      <c r="A28" s="269"/>
      <c r="B28" s="269"/>
      <c r="C28" s="270"/>
      <c r="D28" s="271" t="s">
        <v>31</v>
      </c>
      <c r="E28" s="271"/>
      <c r="F28" s="275"/>
      <c r="G28" s="272" t="s">
        <v>32</v>
      </c>
      <c r="H28" s="272"/>
      <c r="I28" s="273"/>
      <c r="J28" s="40"/>
      <c r="K28" s="274"/>
      <c r="L28" s="50"/>
      <c r="M28" s="51"/>
      <c r="N28" s="52"/>
    </row>
    <row r="29" s="12" customFormat="true" ht="15" hidden="false" customHeight="true" outlineLevel="0" collapsed="false">
      <c r="A29" s="269"/>
      <c r="B29" s="269"/>
      <c r="C29" s="270"/>
      <c r="D29" s="271" t="s">
        <v>33</v>
      </c>
      <c r="E29" s="271"/>
      <c r="F29" s="275"/>
      <c r="G29" s="272" t="s">
        <v>33</v>
      </c>
      <c r="H29" s="272"/>
      <c r="I29" s="273"/>
      <c r="J29" s="40"/>
      <c r="K29" s="274"/>
      <c r="L29" s="50"/>
      <c r="M29" s="51"/>
      <c r="N29" s="52"/>
    </row>
    <row r="30" s="12" customFormat="true" ht="15.75" hidden="false" customHeight="true" outlineLevel="0" collapsed="false">
      <c r="A30" s="269"/>
      <c r="B30" s="269"/>
      <c r="C30" s="270"/>
      <c r="D30" s="271"/>
      <c r="E30" s="271"/>
      <c r="F30" s="275"/>
      <c r="G30" s="272" t="s">
        <v>34</v>
      </c>
      <c r="H30" s="272"/>
      <c r="I30" s="273"/>
      <c r="J30" s="40"/>
      <c r="K30" s="274"/>
      <c r="L30" s="50"/>
      <c r="M30" s="51"/>
      <c r="N30" s="52"/>
    </row>
    <row r="31" s="12" customFormat="true" ht="15" hidden="false" customHeight="true" outlineLevel="0" collapsed="false">
      <c r="A31" s="276" t="s">
        <v>46</v>
      </c>
      <c r="B31" s="276"/>
      <c r="C31" s="254" t="s">
        <v>234</v>
      </c>
      <c r="D31" s="271" t="s">
        <v>27</v>
      </c>
      <c r="E31" s="271"/>
      <c r="F31" s="275"/>
      <c r="G31" s="272" t="s">
        <v>29</v>
      </c>
      <c r="H31" s="272"/>
      <c r="I31" s="273"/>
      <c r="J31" s="40" t="n">
        <f aca="false">J32+J33+J34+J35</f>
        <v>0</v>
      </c>
      <c r="K31" s="274" t="n">
        <f aca="false">K32+K33+K34+K35</f>
        <v>0</v>
      </c>
      <c r="L31" s="50" t="n">
        <f aca="false">L32+L33+L34+L35</f>
        <v>0</v>
      </c>
      <c r="M31" s="65" t="n">
        <f aca="false">M32+M33+M34+M35</f>
        <v>0</v>
      </c>
      <c r="N31" s="59"/>
    </row>
    <row r="32" s="12" customFormat="true" ht="15.75" hidden="false" customHeight="false" outlineLevel="0" collapsed="false">
      <c r="A32" s="276"/>
      <c r="B32" s="276"/>
      <c r="C32" s="254"/>
      <c r="D32" s="271"/>
      <c r="E32" s="271"/>
      <c r="F32" s="275"/>
      <c r="G32" s="272" t="s">
        <v>30</v>
      </c>
      <c r="H32" s="272"/>
      <c r="I32" s="273"/>
      <c r="J32" s="40"/>
      <c r="K32" s="274"/>
      <c r="L32" s="50"/>
      <c r="M32" s="51"/>
      <c r="N32" s="59"/>
    </row>
    <row r="33" s="12" customFormat="true" ht="15" hidden="false" customHeight="true" outlineLevel="0" collapsed="false">
      <c r="A33" s="276"/>
      <c r="B33" s="276"/>
      <c r="C33" s="254"/>
      <c r="D33" s="271" t="s">
        <v>31</v>
      </c>
      <c r="E33" s="271"/>
      <c r="F33" s="275"/>
      <c r="G33" s="272" t="s">
        <v>32</v>
      </c>
      <c r="H33" s="272"/>
      <c r="I33" s="273"/>
      <c r="J33" s="40"/>
      <c r="K33" s="274"/>
      <c r="L33" s="50"/>
      <c r="M33" s="51"/>
      <c r="N33" s="59"/>
    </row>
    <row r="34" s="12" customFormat="true" ht="15" hidden="false" customHeight="true" outlineLevel="0" collapsed="false">
      <c r="A34" s="276"/>
      <c r="B34" s="276"/>
      <c r="C34" s="254"/>
      <c r="D34" s="271" t="s">
        <v>33</v>
      </c>
      <c r="E34" s="271"/>
      <c r="F34" s="275"/>
      <c r="G34" s="272" t="s">
        <v>33</v>
      </c>
      <c r="H34" s="272"/>
      <c r="I34" s="273"/>
      <c r="J34" s="40"/>
      <c r="K34" s="274"/>
      <c r="L34" s="50"/>
      <c r="M34" s="51"/>
      <c r="N34" s="59"/>
    </row>
    <row r="35" s="12" customFormat="true" ht="15.75" hidden="false" customHeight="false" outlineLevel="0" collapsed="false">
      <c r="A35" s="276"/>
      <c r="B35" s="276"/>
      <c r="C35" s="254"/>
      <c r="D35" s="271"/>
      <c r="E35" s="271"/>
      <c r="F35" s="275"/>
      <c r="G35" s="272" t="s">
        <v>34</v>
      </c>
      <c r="H35" s="272"/>
      <c r="I35" s="273"/>
      <c r="J35" s="40"/>
      <c r="K35" s="274"/>
      <c r="L35" s="50"/>
      <c r="M35" s="51"/>
      <c r="N35" s="59"/>
    </row>
    <row r="36" s="12" customFormat="true" ht="78.75" hidden="false" customHeight="false" outlineLevel="0" collapsed="false">
      <c r="A36" s="277" t="s">
        <v>52</v>
      </c>
      <c r="B36" s="277"/>
      <c r="C36" s="280" t="s">
        <v>234</v>
      </c>
      <c r="D36" s="254" t="s">
        <v>28</v>
      </c>
      <c r="E36" s="254" t="s">
        <v>28</v>
      </c>
      <c r="F36" s="254" t="s">
        <v>28</v>
      </c>
      <c r="G36" s="281" t="s">
        <v>28</v>
      </c>
      <c r="H36" s="254" t="s">
        <v>28</v>
      </c>
      <c r="I36" s="279" t="s">
        <v>28</v>
      </c>
      <c r="J36" s="29"/>
      <c r="K36" s="259"/>
      <c r="L36" s="31"/>
      <c r="M36" s="32"/>
      <c r="N36" s="63"/>
    </row>
    <row r="37" s="12" customFormat="true" ht="93" hidden="false" customHeight="true" outlineLevel="0" collapsed="false">
      <c r="A37" s="277" t="s">
        <v>235</v>
      </c>
      <c r="B37" s="277"/>
      <c r="C37" s="254" t="s">
        <v>236</v>
      </c>
      <c r="D37" s="254" t="s">
        <v>28</v>
      </c>
      <c r="E37" s="254" t="s">
        <v>28</v>
      </c>
      <c r="F37" s="254" t="s">
        <v>28</v>
      </c>
      <c r="G37" s="281" t="s">
        <v>28</v>
      </c>
      <c r="H37" s="254" t="s">
        <v>28</v>
      </c>
      <c r="I37" s="279" t="s">
        <v>28</v>
      </c>
      <c r="J37" s="29"/>
      <c r="K37" s="259"/>
      <c r="L37" s="31"/>
      <c r="M37" s="32"/>
      <c r="N37" s="63"/>
      <c r="O37" s="94"/>
      <c r="P37" s="37"/>
    </row>
    <row r="38" s="12" customFormat="true" ht="18.75" hidden="false" customHeight="true" outlineLevel="0" collapsed="false">
      <c r="A38" s="269" t="s">
        <v>55</v>
      </c>
      <c r="B38" s="269"/>
      <c r="C38" s="270" t="s">
        <v>233</v>
      </c>
      <c r="D38" s="271" t="s">
        <v>27</v>
      </c>
      <c r="E38" s="380" t="s">
        <v>322</v>
      </c>
      <c r="F38" s="275"/>
      <c r="G38" s="272" t="s">
        <v>29</v>
      </c>
      <c r="H38" s="272"/>
      <c r="I38" s="273"/>
      <c r="J38" s="40" t="n">
        <f aca="false">J39+J40+J41+J42</f>
        <v>43352.6</v>
      </c>
      <c r="K38" s="274" t="n">
        <f aca="false">K39+K40+K41+K42</f>
        <v>375052.2</v>
      </c>
      <c r="L38" s="50" t="n">
        <f aca="false">L39+L40+L41+L42</f>
        <v>0</v>
      </c>
      <c r="M38" s="65" t="n">
        <f aca="false">M39+M40+M41+M42</f>
        <v>0</v>
      </c>
      <c r="N38" s="52"/>
      <c r="P38" s="37"/>
    </row>
    <row r="39" s="12" customFormat="true" ht="18.75" hidden="false" customHeight="true" outlineLevel="0" collapsed="false">
      <c r="A39" s="269"/>
      <c r="B39" s="269"/>
      <c r="C39" s="270"/>
      <c r="D39" s="271"/>
      <c r="E39" s="380"/>
      <c r="F39" s="275"/>
      <c r="G39" s="272" t="s">
        <v>30</v>
      </c>
      <c r="H39" s="272"/>
      <c r="I39" s="273"/>
      <c r="J39" s="40"/>
      <c r="K39" s="274"/>
      <c r="L39" s="50"/>
      <c r="M39" s="51"/>
      <c r="N39" s="52"/>
      <c r="P39" s="37"/>
    </row>
    <row r="40" s="12" customFormat="true" ht="18.75" hidden="false" customHeight="true" outlineLevel="0" collapsed="false">
      <c r="A40" s="269"/>
      <c r="B40" s="269"/>
      <c r="C40" s="270"/>
      <c r="D40" s="271" t="s">
        <v>31</v>
      </c>
      <c r="E40" s="397" t="n">
        <v>14472.6</v>
      </c>
      <c r="F40" s="275"/>
      <c r="G40" s="272" t="s">
        <v>32</v>
      </c>
      <c r="H40" s="272"/>
      <c r="I40" s="273"/>
      <c r="J40" s="40"/>
      <c r="K40" s="274" t="n">
        <f aca="false">K45+K69</f>
        <v>14472.6</v>
      </c>
      <c r="L40" s="50"/>
      <c r="M40" s="51"/>
      <c r="N40" s="52"/>
    </row>
    <row r="41" s="12" customFormat="true" ht="18.75" hidden="false" customHeight="true" outlineLevel="0" collapsed="false">
      <c r="A41" s="269"/>
      <c r="B41" s="269"/>
      <c r="C41" s="270"/>
      <c r="D41" s="271" t="s">
        <v>33</v>
      </c>
      <c r="E41" s="397" t="n">
        <v>360579.6</v>
      </c>
      <c r="F41" s="275"/>
      <c r="G41" s="272" t="s">
        <v>33</v>
      </c>
      <c r="H41" s="272"/>
      <c r="I41" s="273"/>
      <c r="J41" s="40" t="n">
        <f aca="false">J46+J52+J58+J64+J70</f>
        <v>43352.6</v>
      </c>
      <c r="K41" s="274" t="n">
        <f aca="false">K46+K52+K58+K70</f>
        <v>360579.6</v>
      </c>
      <c r="L41" s="50"/>
      <c r="M41" s="51"/>
      <c r="N41" s="52"/>
    </row>
    <row r="42" s="12" customFormat="true" ht="15.75" hidden="false" customHeight="true" outlineLevel="0" collapsed="false">
      <c r="A42" s="269"/>
      <c r="B42" s="269"/>
      <c r="C42" s="270"/>
      <c r="D42" s="271"/>
      <c r="E42" s="397"/>
      <c r="F42" s="275"/>
      <c r="G42" s="272" t="s">
        <v>34</v>
      </c>
      <c r="H42" s="272"/>
      <c r="I42" s="273"/>
      <c r="J42" s="40"/>
      <c r="K42" s="274"/>
      <c r="L42" s="50"/>
      <c r="M42" s="51"/>
      <c r="N42" s="52"/>
    </row>
    <row r="43" s="12" customFormat="true" ht="15" hidden="false" customHeight="true" outlineLevel="0" collapsed="false">
      <c r="A43" s="276" t="s">
        <v>57</v>
      </c>
      <c r="B43" s="276"/>
      <c r="C43" s="254" t="s">
        <v>234</v>
      </c>
      <c r="D43" s="271" t="s">
        <v>27</v>
      </c>
      <c r="E43" s="300" t="n">
        <v>356363.9</v>
      </c>
      <c r="F43" s="275"/>
      <c r="G43" s="272" t="s">
        <v>29</v>
      </c>
      <c r="H43" s="272" t="n">
        <f aca="false">H45+H46</f>
        <v>356363.9</v>
      </c>
      <c r="I43" s="272" t="n">
        <f aca="false">I45+I46</f>
        <v>111140.2</v>
      </c>
      <c r="J43" s="40" t="n">
        <f aca="false">J45+J46+J47+J48</f>
        <v>41683</v>
      </c>
      <c r="K43" s="274" t="n">
        <f aca="false">K45+K46+K47+K48</f>
        <v>356363.9</v>
      </c>
      <c r="L43" s="50" t="n">
        <f aca="false">L45+L46+L47+L48</f>
        <v>0</v>
      </c>
      <c r="M43" s="65" t="n">
        <f aca="false">M45+M46+M47+M48</f>
        <v>0</v>
      </c>
      <c r="N43" s="59"/>
    </row>
    <row r="44" s="12" customFormat="true" ht="15.75" hidden="false" customHeight="false" outlineLevel="0" collapsed="false">
      <c r="A44" s="276"/>
      <c r="B44" s="276"/>
      <c r="C44" s="254"/>
      <c r="D44" s="271"/>
      <c r="E44" s="300"/>
      <c r="F44" s="275"/>
      <c r="G44" s="272" t="s">
        <v>30</v>
      </c>
      <c r="H44" s="272"/>
      <c r="I44" s="272"/>
      <c r="J44" s="40"/>
      <c r="K44" s="274" t="n">
        <v>0</v>
      </c>
      <c r="L44" s="50"/>
      <c r="M44" s="51"/>
      <c r="N44" s="59"/>
    </row>
    <row r="45" s="12" customFormat="true" ht="15" hidden="false" customHeight="true" outlineLevel="0" collapsed="false">
      <c r="A45" s="276"/>
      <c r="B45" s="276"/>
      <c r="C45" s="254"/>
      <c r="D45" s="271" t="s">
        <v>31</v>
      </c>
      <c r="E45" s="271" t="s">
        <v>323</v>
      </c>
      <c r="F45" s="275"/>
      <c r="G45" s="272" t="s">
        <v>32</v>
      </c>
      <c r="H45" s="272" t="n">
        <v>13913.7</v>
      </c>
      <c r="I45" s="273" t="n">
        <v>0</v>
      </c>
      <c r="J45" s="40"/>
      <c r="K45" s="274" t="n">
        <v>13913.7</v>
      </c>
      <c r="L45" s="50"/>
      <c r="M45" s="51"/>
      <c r="N45" s="59"/>
    </row>
    <row r="46" s="12" customFormat="true" ht="15" hidden="false" customHeight="true" outlineLevel="0" collapsed="false">
      <c r="A46" s="276"/>
      <c r="B46" s="276"/>
      <c r="C46" s="254"/>
      <c r="D46" s="271" t="s">
        <v>33</v>
      </c>
      <c r="E46" s="271" t="s">
        <v>324</v>
      </c>
      <c r="F46" s="275"/>
      <c r="G46" s="272" t="s">
        <v>33</v>
      </c>
      <c r="H46" s="272" t="n">
        <v>342450.2</v>
      </c>
      <c r="I46" s="273" t="n">
        <v>111140.2</v>
      </c>
      <c r="J46" s="40" t="n">
        <v>41683</v>
      </c>
      <c r="K46" s="274" t="n">
        <f aca="false">140.5+15300+55000+259646.2+12363.5</f>
        <v>342450.2</v>
      </c>
      <c r="L46" s="50"/>
      <c r="M46" s="51"/>
      <c r="N46" s="59"/>
    </row>
    <row r="47" s="12" customFormat="true" ht="15.75" hidden="false" customHeight="false" outlineLevel="0" collapsed="false">
      <c r="A47" s="276"/>
      <c r="B47" s="276"/>
      <c r="C47" s="254"/>
      <c r="D47" s="271"/>
      <c r="E47" s="271"/>
      <c r="F47" s="275"/>
      <c r="G47" s="272" t="s">
        <v>34</v>
      </c>
      <c r="H47" s="272"/>
      <c r="I47" s="273"/>
      <c r="J47" s="40"/>
      <c r="K47" s="274"/>
      <c r="L47" s="50"/>
      <c r="M47" s="51"/>
      <c r="N47" s="59"/>
    </row>
    <row r="48" s="12" customFormat="true" ht="67.5" hidden="false" customHeight="true" outlineLevel="0" collapsed="false">
      <c r="A48" s="286" t="s">
        <v>64</v>
      </c>
      <c r="B48" s="286"/>
      <c r="C48" s="287" t="s">
        <v>234</v>
      </c>
      <c r="D48" s="281" t="s">
        <v>28</v>
      </c>
      <c r="E48" s="281"/>
      <c r="F48" s="281" t="s">
        <v>28</v>
      </c>
      <c r="G48" s="254" t="s">
        <v>28</v>
      </c>
      <c r="H48" s="254" t="s">
        <v>28</v>
      </c>
      <c r="I48" s="279" t="s">
        <v>28</v>
      </c>
      <c r="J48" s="29"/>
      <c r="K48" s="259"/>
      <c r="L48" s="31"/>
      <c r="M48" s="32"/>
      <c r="N48" s="63"/>
    </row>
    <row r="49" s="12" customFormat="true" ht="15" hidden="false" customHeight="true" outlineLevel="0" collapsed="false">
      <c r="A49" s="288" t="s">
        <v>62</v>
      </c>
      <c r="B49" s="288"/>
      <c r="C49" s="287" t="s">
        <v>234</v>
      </c>
      <c r="D49" s="271" t="s">
        <v>27</v>
      </c>
      <c r="E49" s="271" t="s">
        <v>325</v>
      </c>
      <c r="F49" s="275"/>
      <c r="G49" s="272" t="s">
        <v>29</v>
      </c>
      <c r="H49" s="272" t="n">
        <f aca="false">H51+H52</f>
        <v>12000</v>
      </c>
      <c r="I49" s="272" t="n">
        <f aca="false">I51+I52</f>
        <v>0</v>
      </c>
      <c r="J49" s="40" t="n">
        <f aca="false">J50+J51+J52+J53</f>
        <v>1669.6</v>
      </c>
      <c r="K49" s="274" t="n">
        <f aca="false">K50+K51+K52+K53</f>
        <v>12000</v>
      </c>
      <c r="L49" s="50" t="n">
        <f aca="false">L50+L51+L52+L53</f>
        <v>0</v>
      </c>
      <c r="M49" s="65" t="n">
        <f aca="false">M50+M51+M52+M53</f>
        <v>0</v>
      </c>
      <c r="N49" s="59"/>
    </row>
    <row r="50" s="12" customFormat="true" ht="15.75" hidden="false" customHeight="false" outlineLevel="0" collapsed="false">
      <c r="A50" s="288"/>
      <c r="B50" s="288"/>
      <c r="C50" s="287"/>
      <c r="D50" s="271"/>
      <c r="E50" s="271"/>
      <c r="F50" s="275"/>
      <c r="G50" s="272" t="s">
        <v>30</v>
      </c>
      <c r="H50" s="272"/>
      <c r="I50" s="272"/>
      <c r="J50" s="40"/>
      <c r="K50" s="274"/>
      <c r="L50" s="50"/>
      <c r="M50" s="51"/>
      <c r="N50" s="59"/>
    </row>
    <row r="51" s="12" customFormat="true" ht="15" hidden="false" customHeight="true" outlineLevel="0" collapsed="false">
      <c r="A51" s="288"/>
      <c r="B51" s="288"/>
      <c r="C51" s="287"/>
      <c r="D51" s="271" t="s">
        <v>31</v>
      </c>
      <c r="E51" s="271"/>
      <c r="F51" s="275"/>
      <c r="G51" s="272" t="s">
        <v>32</v>
      </c>
      <c r="H51" s="272" t="n">
        <v>0</v>
      </c>
      <c r="I51" s="273" t="n">
        <v>0</v>
      </c>
      <c r="J51" s="40"/>
      <c r="K51" s="274"/>
      <c r="L51" s="50" t="n">
        <v>0</v>
      </c>
      <c r="M51" s="51"/>
      <c r="N51" s="59"/>
    </row>
    <row r="52" s="12" customFormat="true" ht="15" hidden="false" customHeight="true" outlineLevel="0" collapsed="false">
      <c r="A52" s="288"/>
      <c r="B52" s="288"/>
      <c r="C52" s="287"/>
      <c r="D52" s="271" t="s">
        <v>33</v>
      </c>
      <c r="E52" s="271" t="s">
        <v>325</v>
      </c>
      <c r="F52" s="275"/>
      <c r="G52" s="272" t="s">
        <v>33</v>
      </c>
      <c r="H52" s="272" t="n">
        <v>12000</v>
      </c>
      <c r="I52" s="273" t="n">
        <v>0</v>
      </c>
      <c r="J52" s="40" t="n">
        <v>1669.6</v>
      </c>
      <c r="K52" s="274" t="n">
        <v>12000</v>
      </c>
      <c r="L52" s="50" t="n">
        <v>0</v>
      </c>
      <c r="M52" s="51"/>
      <c r="N52" s="59"/>
    </row>
    <row r="53" s="12" customFormat="true" ht="15.75" hidden="false" customHeight="false" outlineLevel="0" collapsed="false">
      <c r="A53" s="288"/>
      <c r="B53" s="288"/>
      <c r="C53" s="287"/>
      <c r="D53" s="271"/>
      <c r="E53" s="271"/>
      <c r="F53" s="275"/>
      <c r="G53" s="272" t="s">
        <v>34</v>
      </c>
      <c r="H53" s="272"/>
      <c r="I53" s="273"/>
      <c r="J53" s="40"/>
      <c r="K53" s="274"/>
      <c r="L53" s="50"/>
      <c r="M53" s="51"/>
      <c r="N53" s="59"/>
    </row>
    <row r="54" s="12" customFormat="true" ht="48.75" hidden="false" customHeight="true" outlineLevel="0" collapsed="false">
      <c r="A54" s="286" t="s">
        <v>237</v>
      </c>
      <c r="B54" s="286"/>
      <c r="C54" s="287" t="s">
        <v>234</v>
      </c>
      <c r="D54" s="281" t="s">
        <v>28</v>
      </c>
      <c r="E54" s="281" t="s">
        <v>28</v>
      </c>
      <c r="F54" s="281" t="s">
        <v>28</v>
      </c>
      <c r="G54" s="254" t="s">
        <v>28</v>
      </c>
      <c r="H54" s="254" t="s">
        <v>28</v>
      </c>
      <c r="I54" s="279" t="s">
        <v>28</v>
      </c>
      <c r="J54" s="29"/>
      <c r="K54" s="259"/>
      <c r="L54" s="31"/>
      <c r="M54" s="32"/>
      <c r="N54" s="63"/>
    </row>
    <row r="55" s="12" customFormat="true" ht="15" hidden="false" customHeight="true" outlineLevel="0" collapsed="false">
      <c r="A55" s="288" t="s">
        <v>66</v>
      </c>
      <c r="B55" s="288"/>
      <c r="C55" s="287" t="s">
        <v>236</v>
      </c>
      <c r="D55" s="271" t="s">
        <v>27</v>
      </c>
      <c r="E55" s="271" t="s">
        <v>326</v>
      </c>
      <c r="F55" s="275"/>
      <c r="G55" s="272" t="s">
        <v>29</v>
      </c>
      <c r="H55" s="272" t="n">
        <f aca="false">H57+H58</f>
        <v>4000</v>
      </c>
      <c r="I55" s="272" t="n">
        <f aca="false">I57+I58</f>
        <v>1015.3</v>
      </c>
      <c r="J55" s="40" t="n">
        <f aca="false">J56+J57+J58+J59</f>
        <v>0</v>
      </c>
      <c r="K55" s="274" t="n">
        <f aca="false">K56+K57+K58+K59</f>
        <v>4000</v>
      </c>
      <c r="L55" s="50" t="n">
        <f aca="false">L56+L57+L58+L59</f>
        <v>0</v>
      </c>
      <c r="M55" s="65" t="n">
        <f aca="false">M56+M57+M58+M59</f>
        <v>0</v>
      </c>
      <c r="N55" s="59"/>
    </row>
    <row r="56" s="12" customFormat="true" ht="15.75" hidden="false" customHeight="false" outlineLevel="0" collapsed="false">
      <c r="A56" s="288"/>
      <c r="B56" s="288"/>
      <c r="C56" s="287"/>
      <c r="D56" s="271"/>
      <c r="E56" s="271"/>
      <c r="F56" s="275"/>
      <c r="G56" s="272" t="s">
        <v>30</v>
      </c>
      <c r="H56" s="272"/>
      <c r="I56" s="272"/>
      <c r="J56" s="40"/>
      <c r="K56" s="274"/>
      <c r="L56" s="50"/>
      <c r="M56" s="51"/>
      <c r="N56" s="59"/>
    </row>
    <row r="57" s="12" customFormat="true" ht="15" hidden="false" customHeight="true" outlineLevel="0" collapsed="false">
      <c r="A57" s="288"/>
      <c r="B57" s="288"/>
      <c r="C57" s="287"/>
      <c r="D57" s="271" t="s">
        <v>31</v>
      </c>
      <c r="E57" s="271"/>
      <c r="F57" s="275"/>
      <c r="G57" s="272" t="s">
        <v>32</v>
      </c>
      <c r="H57" s="272" t="n">
        <v>0</v>
      </c>
      <c r="I57" s="273" t="n">
        <v>0</v>
      </c>
      <c r="J57" s="40"/>
      <c r="K57" s="274"/>
      <c r="L57" s="50" t="n">
        <v>0</v>
      </c>
      <c r="M57" s="51"/>
      <c r="N57" s="59"/>
    </row>
    <row r="58" s="12" customFormat="true" ht="15" hidden="false" customHeight="true" outlineLevel="0" collapsed="false">
      <c r="A58" s="288"/>
      <c r="B58" s="288"/>
      <c r="C58" s="287"/>
      <c r="D58" s="271" t="s">
        <v>33</v>
      </c>
      <c r="E58" s="271" t="s">
        <v>326</v>
      </c>
      <c r="F58" s="275"/>
      <c r="G58" s="272" t="s">
        <v>33</v>
      </c>
      <c r="H58" s="272" t="n">
        <v>4000</v>
      </c>
      <c r="I58" s="273" t="n">
        <v>1015.3</v>
      </c>
      <c r="J58" s="40" t="n">
        <v>0</v>
      </c>
      <c r="K58" s="274" t="n">
        <v>4000</v>
      </c>
      <c r="L58" s="50"/>
      <c r="M58" s="51"/>
      <c r="N58" s="59"/>
    </row>
    <row r="59" s="12" customFormat="true" ht="15.75" hidden="false" customHeight="false" outlineLevel="0" collapsed="false">
      <c r="A59" s="288"/>
      <c r="B59" s="288"/>
      <c r="C59" s="287"/>
      <c r="D59" s="271"/>
      <c r="E59" s="271"/>
      <c r="F59" s="275"/>
      <c r="G59" s="272" t="s">
        <v>34</v>
      </c>
      <c r="H59" s="272"/>
      <c r="I59" s="273"/>
      <c r="J59" s="40"/>
      <c r="K59" s="274"/>
      <c r="L59" s="50"/>
      <c r="M59" s="51"/>
      <c r="N59" s="59"/>
    </row>
    <row r="60" s="12" customFormat="true" ht="35.25" hidden="false" customHeight="true" outlineLevel="0" collapsed="false">
      <c r="A60" s="286" t="s">
        <v>238</v>
      </c>
      <c r="B60" s="286"/>
      <c r="C60" s="287" t="s">
        <v>236</v>
      </c>
      <c r="D60" s="281" t="s">
        <v>28</v>
      </c>
      <c r="E60" s="281"/>
      <c r="F60" s="281" t="s">
        <v>28</v>
      </c>
      <c r="G60" s="254" t="s">
        <v>28</v>
      </c>
      <c r="H60" s="254" t="s">
        <v>28</v>
      </c>
      <c r="I60" s="279" t="s">
        <v>28</v>
      </c>
      <c r="J60" s="29"/>
      <c r="K60" s="259"/>
      <c r="L60" s="31"/>
      <c r="M60" s="32"/>
      <c r="N60" s="63"/>
    </row>
    <row r="61" s="12" customFormat="true" ht="35.25" hidden="false" customHeight="true" outlineLevel="0" collapsed="false">
      <c r="A61" s="289" t="s">
        <v>71</v>
      </c>
      <c r="B61" s="289"/>
      <c r="C61" s="290" t="s">
        <v>72</v>
      </c>
      <c r="D61" s="271" t="s">
        <v>27</v>
      </c>
      <c r="E61" s="271"/>
      <c r="F61" s="275"/>
      <c r="G61" s="272" t="s">
        <v>29</v>
      </c>
      <c r="H61" s="272"/>
      <c r="I61" s="273"/>
      <c r="J61" s="40"/>
      <c r="K61" s="274"/>
      <c r="L61" s="50"/>
      <c r="M61" s="51"/>
      <c r="N61" s="59"/>
    </row>
    <row r="62" s="12" customFormat="true" ht="37.5" hidden="false" customHeight="true" outlineLevel="0" collapsed="false">
      <c r="A62" s="289"/>
      <c r="B62" s="289"/>
      <c r="C62" s="290"/>
      <c r="D62" s="271"/>
      <c r="E62" s="271"/>
      <c r="F62" s="275"/>
      <c r="G62" s="272" t="s">
        <v>30</v>
      </c>
      <c r="H62" s="272"/>
      <c r="I62" s="273"/>
      <c r="J62" s="40"/>
      <c r="K62" s="274"/>
      <c r="L62" s="50"/>
      <c r="M62" s="51"/>
      <c r="N62" s="59"/>
    </row>
    <row r="63" s="12" customFormat="true" ht="36" hidden="false" customHeight="true" outlineLevel="0" collapsed="false">
      <c r="A63" s="289"/>
      <c r="B63" s="289"/>
      <c r="C63" s="290"/>
      <c r="D63" s="271" t="s">
        <v>31</v>
      </c>
      <c r="E63" s="271"/>
      <c r="F63" s="275"/>
      <c r="G63" s="272" t="s">
        <v>32</v>
      </c>
      <c r="H63" s="272"/>
      <c r="I63" s="273"/>
      <c r="J63" s="40"/>
      <c r="K63" s="274"/>
      <c r="L63" s="50"/>
      <c r="M63" s="51"/>
      <c r="N63" s="59"/>
    </row>
    <row r="64" s="12" customFormat="true" ht="8.25" hidden="false" customHeight="true" outlineLevel="0" collapsed="false">
      <c r="A64" s="289"/>
      <c r="B64" s="289"/>
      <c r="C64" s="290"/>
      <c r="D64" s="271" t="s">
        <v>33</v>
      </c>
      <c r="E64" s="271"/>
      <c r="F64" s="275"/>
      <c r="G64" s="272" t="s">
        <v>33</v>
      </c>
      <c r="H64" s="272"/>
      <c r="I64" s="273"/>
      <c r="J64" s="40" t="n">
        <v>0</v>
      </c>
      <c r="K64" s="274"/>
      <c r="L64" s="50" t="n">
        <v>0</v>
      </c>
      <c r="M64" s="51"/>
      <c r="N64" s="59"/>
    </row>
    <row r="65" s="12" customFormat="true" ht="28.5" hidden="false" customHeight="true" outlineLevel="0" collapsed="false">
      <c r="A65" s="289"/>
      <c r="B65" s="289"/>
      <c r="C65" s="290"/>
      <c r="D65" s="271"/>
      <c r="E65" s="271"/>
      <c r="F65" s="275"/>
      <c r="G65" s="272" t="s">
        <v>34</v>
      </c>
      <c r="H65" s="272"/>
      <c r="I65" s="273"/>
      <c r="J65" s="40"/>
      <c r="K65" s="274"/>
      <c r="L65" s="50"/>
      <c r="M65" s="51"/>
      <c r="N65" s="59"/>
    </row>
    <row r="66" s="12" customFormat="true" ht="64.5" hidden="false" customHeight="true" outlineLevel="0" collapsed="false">
      <c r="A66" s="291" t="s">
        <v>73</v>
      </c>
      <c r="B66" s="291"/>
      <c r="C66" s="290" t="s">
        <v>72</v>
      </c>
      <c r="D66" s="290" t="s">
        <v>28</v>
      </c>
      <c r="E66" s="290" t="s">
        <v>28</v>
      </c>
      <c r="F66" s="292" t="s">
        <v>28</v>
      </c>
      <c r="G66" s="292" t="s">
        <v>28</v>
      </c>
      <c r="H66" s="293" t="s">
        <v>28</v>
      </c>
      <c r="I66" s="294" t="s">
        <v>28</v>
      </c>
      <c r="J66" s="29"/>
      <c r="K66" s="259"/>
      <c r="L66" s="31"/>
      <c r="M66" s="32"/>
      <c r="N66" s="63"/>
    </row>
    <row r="67" s="12" customFormat="true" ht="15" hidden="false" customHeight="true" outlineLevel="0" collapsed="false">
      <c r="A67" s="288" t="s">
        <v>75</v>
      </c>
      <c r="B67" s="288"/>
      <c r="C67" s="287" t="s">
        <v>236</v>
      </c>
      <c r="D67" s="271" t="s">
        <v>27</v>
      </c>
      <c r="E67" s="271" t="s">
        <v>327</v>
      </c>
      <c r="F67" s="275"/>
      <c r="G67" s="272" t="s">
        <v>29</v>
      </c>
      <c r="H67" s="272" t="n">
        <f aca="false">H69+H70</f>
        <v>2688.3</v>
      </c>
      <c r="I67" s="272" t="n">
        <f aca="false">I69+I70</f>
        <v>98.8</v>
      </c>
      <c r="J67" s="40" t="n">
        <f aca="false">J68+J69+J70+J71</f>
        <v>0</v>
      </c>
      <c r="K67" s="274" t="n">
        <f aca="false">K68+K69+K70+K71</f>
        <v>2688.3</v>
      </c>
      <c r="L67" s="50" t="n">
        <f aca="false">L68+L69+L70+L71</f>
        <v>0</v>
      </c>
      <c r="M67" s="65" t="n">
        <f aca="false">M68+M69+M70+M71</f>
        <v>0</v>
      </c>
      <c r="N67" s="59"/>
    </row>
    <row r="68" s="12" customFormat="true" ht="15.75" hidden="false" customHeight="false" outlineLevel="0" collapsed="false">
      <c r="A68" s="288"/>
      <c r="B68" s="288"/>
      <c r="C68" s="287"/>
      <c r="D68" s="271"/>
      <c r="E68" s="271"/>
      <c r="F68" s="275"/>
      <c r="G68" s="272" t="s">
        <v>30</v>
      </c>
      <c r="H68" s="272"/>
      <c r="I68" s="272"/>
      <c r="J68" s="40"/>
      <c r="K68" s="274" t="n">
        <v>0</v>
      </c>
      <c r="L68" s="50"/>
      <c r="M68" s="51"/>
      <c r="N68" s="59"/>
    </row>
    <row r="69" s="12" customFormat="true" ht="51.75" hidden="false" customHeight="true" outlineLevel="0" collapsed="false">
      <c r="A69" s="288"/>
      <c r="B69" s="288"/>
      <c r="C69" s="287"/>
      <c r="D69" s="271" t="s">
        <v>31</v>
      </c>
      <c r="E69" s="271" t="s">
        <v>328</v>
      </c>
      <c r="F69" s="275"/>
      <c r="G69" s="272" t="s">
        <v>32</v>
      </c>
      <c r="H69" s="272" t="n">
        <v>558.9</v>
      </c>
      <c r="I69" s="273" t="n">
        <v>0</v>
      </c>
      <c r="J69" s="40"/>
      <c r="K69" s="274" t="n">
        <v>558.9</v>
      </c>
      <c r="L69" s="50" t="n">
        <v>0</v>
      </c>
      <c r="M69" s="51"/>
      <c r="N69" s="59"/>
    </row>
    <row r="70" s="12" customFormat="true" ht="15" hidden="false" customHeight="true" outlineLevel="0" collapsed="false">
      <c r="A70" s="288"/>
      <c r="B70" s="288"/>
      <c r="C70" s="287"/>
      <c r="D70" s="271" t="s">
        <v>33</v>
      </c>
      <c r="E70" s="271" t="s">
        <v>329</v>
      </c>
      <c r="F70" s="275"/>
      <c r="G70" s="272" t="s">
        <v>33</v>
      </c>
      <c r="H70" s="272" t="n">
        <v>2129.4</v>
      </c>
      <c r="I70" s="273" t="n">
        <v>98.8</v>
      </c>
      <c r="J70" s="40" t="n">
        <v>0</v>
      </c>
      <c r="K70" s="274" t="n">
        <f aca="false">600+1500+29.4</f>
        <v>2129.4</v>
      </c>
      <c r="L70" s="50"/>
      <c r="M70" s="51"/>
      <c r="N70" s="59"/>
    </row>
    <row r="71" s="12" customFormat="true" ht="15.75" hidden="false" customHeight="false" outlineLevel="0" collapsed="false">
      <c r="A71" s="288"/>
      <c r="B71" s="288"/>
      <c r="C71" s="287"/>
      <c r="D71" s="271"/>
      <c r="E71" s="271"/>
      <c r="F71" s="275"/>
      <c r="G71" s="272" t="s">
        <v>34</v>
      </c>
      <c r="H71" s="272"/>
      <c r="I71" s="273"/>
      <c r="J71" s="40"/>
      <c r="K71" s="274"/>
      <c r="L71" s="50"/>
      <c r="M71" s="51"/>
      <c r="N71" s="59"/>
    </row>
    <row r="72" s="12" customFormat="true" ht="44.25" hidden="false" customHeight="true" outlineLevel="0" collapsed="false">
      <c r="A72" s="286" t="s">
        <v>239</v>
      </c>
      <c r="B72" s="286"/>
      <c r="C72" s="287" t="s">
        <v>236</v>
      </c>
      <c r="D72" s="281" t="s">
        <v>28</v>
      </c>
      <c r="E72" s="281" t="s">
        <v>28</v>
      </c>
      <c r="F72" s="281" t="s">
        <v>28</v>
      </c>
      <c r="G72" s="254" t="s">
        <v>28</v>
      </c>
      <c r="H72" s="254" t="s">
        <v>28</v>
      </c>
      <c r="I72" s="279" t="s">
        <v>28</v>
      </c>
      <c r="J72" s="29"/>
      <c r="K72" s="259"/>
      <c r="L72" s="31"/>
      <c r="M72" s="32"/>
      <c r="N72" s="63"/>
      <c r="O72" s="94"/>
      <c r="P72" s="37"/>
    </row>
    <row r="73" s="12" customFormat="true" ht="18.75" hidden="false" customHeight="true" outlineLevel="0" collapsed="false">
      <c r="A73" s="269" t="s">
        <v>240</v>
      </c>
      <c r="B73" s="269"/>
      <c r="C73" s="270" t="s">
        <v>216</v>
      </c>
      <c r="D73" s="271" t="s">
        <v>27</v>
      </c>
      <c r="E73" s="384" t="n">
        <v>362937.6</v>
      </c>
      <c r="F73" s="275"/>
      <c r="G73" s="272" t="s">
        <v>29</v>
      </c>
      <c r="H73" s="272"/>
      <c r="I73" s="273"/>
      <c r="J73" s="40" t="n">
        <f aca="false">J74+J75+J76+J77</f>
        <v>51251.8</v>
      </c>
      <c r="K73" s="274" t="n">
        <f aca="false">K74+K75+K76+K77</f>
        <v>362937.6</v>
      </c>
      <c r="L73" s="50" t="n">
        <f aca="false">L74+L75+L76+L77</f>
        <v>0</v>
      </c>
      <c r="M73" s="65" t="n">
        <f aca="false">M74+M75+M76+M77</f>
        <v>0</v>
      </c>
      <c r="N73" s="52"/>
      <c r="P73" s="37"/>
    </row>
    <row r="74" s="12" customFormat="true" ht="18.75" hidden="false" customHeight="true" outlineLevel="0" collapsed="false">
      <c r="A74" s="269"/>
      <c r="B74" s="269"/>
      <c r="C74" s="270"/>
      <c r="D74" s="271"/>
      <c r="E74" s="384"/>
      <c r="F74" s="275"/>
      <c r="G74" s="272" t="s">
        <v>30</v>
      </c>
      <c r="H74" s="272"/>
      <c r="I74" s="273"/>
      <c r="J74" s="40" t="n">
        <f aca="false">J79+J85</f>
        <v>0</v>
      </c>
      <c r="K74" s="274" t="n">
        <f aca="false">K79</f>
        <v>0</v>
      </c>
      <c r="L74" s="50" t="n">
        <f aca="false">L79+L85</f>
        <v>0</v>
      </c>
      <c r="M74" s="51"/>
      <c r="N74" s="52"/>
      <c r="P74" s="37"/>
    </row>
    <row r="75" s="12" customFormat="true" ht="18.75" hidden="false" customHeight="true" outlineLevel="0" collapsed="false">
      <c r="A75" s="269"/>
      <c r="B75" s="269"/>
      <c r="C75" s="270"/>
      <c r="D75" s="271" t="s">
        <v>31</v>
      </c>
      <c r="E75" s="397" t="n">
        <v>339508.2</v>
      </c>
      <c r="F75" s="275"/>
      <c r="G75" s="272" t="s">
        <v>32</v>
      </c>
      <c r="H75" s="272"/>
      <c r="I75" s="273"/>
      <c r="J75" s="40" t="n">
        <f aca="false">J80+J86</f>
        <v>50491.8</v>
      </c>
      <c r="K75" s="274" t="n">
        <f aca="false">K80</f>
        <v>339508.2</v>
      </c>
      <c r="L75" s="50"/>
      <c r="M75" s="51"/>
      <c r="N75" s="52"/>
    </row>
    <row r="76" s="12" customFormat="true" ht="18.75" hidden="false" customHeight="true" outlineLevel="0" collapsed="false">
      <c r="A76" s="269"/>
      <c r="B76" s="269"/>
      <c r="C76" s="270"/>
      <c r="D76" s="271" t="s">
        <v>33</v>
      </c>
      <c r="E76" s="380" t="s">
        <v>330</v>
      </c>
      <c r="F76" s="275"/>
      <c r="G76" s="272" t="s">
        <v>33</v>
      </c>
      <c r="H76" s="272"/>
      <c r="I76" s="273"/>
      <c r="J76" s="40" t="n">
        <f aca="false">J81+J87</f>
        <v>760</v>
      </c>
      <c r="K76" s="274" t="n">
        <f aca="false">K81+K87</f>
        <v>23429.4</v>
      </c>
      <c r="L76" s="50" t="n">
        <f aca="false">L81+L87</f>
        <v>0</v>
      </c>
      <c r="M76" s="51"/>
      <c r="N76" s="52"/>
    </row>
    <row r="77" s="12" customFormat="true" ht="15.75" hidden="false" customHeight="true" outlineLevel="0" collapsed="false">
      <c r="A77" s="269"/>
      <c r="B77" s="269"/>
      <c r="C77" s="270"/>
      <c r="D77" s="271"/>
      <c r="E77" s="380"/>
      <c r="F77" s="275"/>
      <c r="G77" s="272" t="s">
        <v>34</v>
      </c>
      <c r="H77" s="272"/>
      <c r="I77" s="273"/>
      <c r="J77" s="40" t="n">
        <f aca="false">J82+J88</f>
        <v>0</v>
      </c>
      <c r="K77" s="274"/>
      <c r="L77" s="50" t="n">
        <f aca="false">L82+L88</f>
        <v>0</v>
      </c>
      <c r="M77" s="51"/>
      <c r="N77" s="52"/>
    </row>
    <row r="78" s="12" customFormat="true" ht="15" hidden="false" customHeight="true" outlineLevel="0" collapsed="false">
      <c r="A78" s="288" t="s">
        <v>241</v>
      </c>
      <c r="B78" s="288"/>
      <c r="C78" s="287" t="s">
        <v>242</v>
      </c>
      <c r="D78" s="271" t="s">
        <v>27</v>
      </c>
      <c r="E78" s="300" t="n">
        <v>342937.6</v>
      </c>
      <c r="F78" s="275"/>
      <c r="G78" s="272" t="s">
        <v>29</v>
      </c>
      <c r="H78" s="272" t="n">
        <f aca="false">H80+H81</f>
        <v>317372.9</v>
      </c>
      <c r="I78" s="272" t="n">
        <f aca="false">I80+I81</f>
        <v>0</v>
      </c>
      <c r="J78" s="40" t="n">
        <f aca="false">J79+J80+J81+J82</f>
        <v>51251.8</v>
      </c>
      <c r="K78" s="274" t="n">
        <f aca="false">K79+K80+K81+K82</f>
        <v>342937.6</v>
      </c>
      <c r="L78" s="50" t="n">
        <f aca="false">L79+L80+L81+L82</f>
        <v>0</v>
      </c>
      <c r="M78" s="51" t="n">
        <f aca="false">M79+M80+M81+M82</f>
        <v>0</v>
      </c>
      <c r="N78" s="59"/>
    </row>
    <row r="79" s="12" customFormat="true" ht="15.75" hidden="false" customHeight="false" outlineLevel="0" collapsed="false">
      <c r="A79" s="288"/>
      <c r="B79" s="288"/>
      <c r="C79" s="287"/>
      <c r="D79" s="271"/>
      <c r="E79" s="300"/>
      <c r="F79" s="275"/>
      <c r="G79" s="272" t="s">
        <v>30</v>
      </c>
      <c r="H79" s="272"/>
      <c r="I79" s="272"/>
      <c r="J79" s="40" t="n">
        <v>0</v>
      </c>
      <c r="K79" s="274" t="n">
        <v>0</v>
      </c>
      <c r="L79" s="50" t="n">
        <v>0</v>
      </c>
      <c r="M79" s="51"/>
      <c r="N79" s="59"/>
    </row>
    <row r="80" s="12" customFormat="true" ht="15" hidden="false" customHeight="true" outlineLevel="0" collapsed="false">
      <c r="A80" s="288"/>
      <c r="B80" s="288"/>
      <c r="C80" s="287"/>
      <c r="D80" s="271" t="s">
        <v>31</v>
      </c>
      <c r="E80" s="271" t="s">
        <v>331</v>
      </c>
      <c r="F80" s="275"/>
      <c r="G80" s="272" t="s">
        <v>32</v>
      </c>
      <c r="H80" s="272" t="n">
        <v>314199.2</v>
      </c>
      <c r="I80" s="273" t="n">
        <v>0</v>
      </c>
      <c r="J80" s="40" t="n">
        <v>50491.8</v>
      </c>
      <c r="K80" s="274" t="n">
        <v>339508.2</v>
      </c>
      <c r="L80" s="50"/>
      <c r="M80" s="51"/>
      <c r="N80" s="59"/>
    </row>
    <row r="81" s="12" customFormat="true" ht="15" hidden="false" customHeight="true" outlineLevel="0" collapsed="false">
      <c r="A81" s="288"/>
      <c r="B81" s="288"/>
      <c r="C81" s="287"/>
      <c r="D81" s="271" t="s">
        <v>33</v>
      </c>
      <c r="E81" s="271" t="s">
        <v>332</v>
      </c>
      <c r="F81" s="275"/>
      <c r="G81" s="272" t="s">
        <v>33</v>
      </c>
      <c r="H81" s="272" t="n">
        <v>3173.7</v>
      </c>
      <c r="I81" s="273" t="n">
        <v>0</v>
      </c>
      <c r="J81" s="40" t="n">
        <f aca="false">510+250</f>
        <v>760</v>
      </c>
      <c r="K81" s="274" t="n">
        <v>3429.4</v>
      </c>
      <c r="L81" s="50" t="n">
        <v>0</v>
      </c>
      <c r="M81" s="51"/>
      <c r="N81" s="59"/>
    </row>
    <row r="82" s="12" customFormat="true" ht="15.75" hidden="false" customHeight="false" outlineLevel="0" collapsed="false">
      <c r="A82" s="288"/>
      <c r="B82" s="288"/>
      <c r="C82" s="287"/>
      <c r="D82" s="271"/>
      <c r="E82" s="271"/>
      <c r="F82" s="275"/>
      <c r="G82" s="272" t="s">
        <v>34</v>
      </c>
      <c r="H82" s="272"/>
      <c r="I82" s="273"/>
      <c r="J82" s="40"/>
      <c r="K82" s="274"/>
      <c r="L82" s="50"/>
      <c r="M82" s="51"/>
      <c r="N82" s="59"/>
    </row>
    <row r="83" s="12" customFormat="true" ht="54.75" hidden="false" customHeight="true" outlineLevel="0" collapsed="false">
      <c r="A83" s="286" t="s">
        <v>243</v>
      </c>
      <c r="B83" s="286"/>
      <c r="C83" s="287" t="s">
        <v>244</v>
      </c>
      <c r="D83" s="281" t="s">
        <v>28</v>
      </c>
      <c r="E83" s="281" t="s">
        <v>28</v>
      </c>
      <c r="F83" s="281" t="s">
        <v>28</v>
      </c>
      <c r="G83" s="254" t="s">
        <v>28</v>
      </c>
      <c r="H83" s="254" t="s">
        <v>28</v>
      </c>
      <c r="I83" s="279" t="s">
        <v>28</v>
      </c>
      <c r="J83" s="29"/>
      <c r="K83" s="259"/>
      <c r="L83" s="31"/>
      <c r="M83" s="32"/>
      <c r="N83" s="63"/>
    </row>
    <row r="84" s="12" customFormat="true" ht="15" hidden="false" customHeight="true" outlineLevel="0" collapsed="false">
      <c r="A84" s="288" t="s">
        <v>245</v>
      </c>
      <c r="B84" s="288"/>
      <c r="C84" s="287" t="s">
        <v>244</v>
      </c>
      <c r="D84" s="271" t="s">
        <v>27</v>
      </c>
      <c r="E84" s="271" t="s">
        <v>333</v>
      </c>
      <c r="F84" s="275"/>
      <c r="G84" s="272" t="s">
        <v>29</v>
      </c>
      <c r="H84" s="272" t="n">
        <v>20000</v>
      </c>
      <c r="I84" s="273" t="n">
        <v>0</v>
      </c>
      <c r="J84" s="40" t="n">
        <f aca="false">J87</f>
        <v>0</v>
      </c>
      <c r="K84" s="274" t="n">
        <f aca="false">K87</f>
        <v>20000</v>
      </c>
      <c r="L84" s="50" t="n">
        <f aca="false">L86+L87</f>
        <v>0</v>
      </c>
      <c r="M84" s="51"/>
      <c r="N84" s="59"/>
    </row>
    <row r="85" s="12" customFormat="true" ht="15.75" hidden="false" customHeight="false" outlineLevel="0" collapsed="false">
      <c r="A85" s="288"/>
      <c r="B85" s="288"/>
      <c r="C85" s="287"/>
      <c r="D85" s="271"/>
      <c r="E85" s="271"/>
      <c r="F85" s="275"/>
      <c r="G85" s="272" t="s">
        <v>30</v>
      </c>
      <c r="H85" s="272"/>
      <c r="I85" s="273"/>
      <c r="J85" s="40"/>
      <c r="K85" s="274"/>
      <c r="L85" s="50"/>
      <c r="M85" s="51"/>
      <c r="N85" s="59"/>
    </row>
    <row r="86" s="12" customFormat="true" ht="15" hidden="false" customHeight="true" outlineLevel="0" collapsed="false">
      <c r="A86" s="288"/>
      <c r="B86" s="288"/>
      <c r="C86" s="287"/>
      <c r="D86" s="271" t="s">
        <v>31</v>
      </c>
      <c r="E86" s="271"/>
      <c r="F86" s="275"/>
      <c r="G86" s="272" t="s">
        <v>32</v>
      </c>
      <c r="H86" s="272" t="n">
        <v>0</v>
      </c>
      <c r="I86" s="273" t="n">
        <v>0</v>
      </c>
      <c r="J86" s="40"/>
      <c r="K86" s="274"/>
      <c r="L86" s="50"/>
      <c r="M86" s="51"/>
      <c r="N86" s="59"/>
    </row>
    <row r="87" s="124" customFormat="true" ht="15" hidden="false" customHeight="true" outlineLevel="0" collapsed="false">
      <c r="A87" s="288"/>
      <c r="B87" s="288"/>
      <c r="C87" s="287"/>
      <c r="D87" s="271" t="s">
        <v>33</v>
      </c>
      <c r="E87" s="271" t="s">
        <v>333</v>
      </c>
      <c r="F87" s="275"/>
      <c r="G87" s="272" t="s">
        <v>33</v>
      </c>
      <c r="H87" s="272" t="n">
        <v>20000</v>
      </c>
      <c r="I87" s="273" t="n">
        <v>0</v>
      </c>
      <c r="J87" s="40" t="n">
        <v>0</v>
      </c>
      <c r="K87" s="274" t="n">
        <v>20000</v>
      </c>
      <c r="L87" s="50" t="n">
        <v>0</v>
      </c>
      <c r="M87" s="51"/>
      <c r="N87" s="59"/>
      <c r="O87" s="12"/>
      <c r="P87" s="12"/>
      <c r="Q87" s="12"/>
      <c r="R87" s="12"/>
      <c r="S87" s="12"/>
      <c r="T87" s="12"/>
      <c r="U87" s="12"/>
      <c r="V87" s="12"/>
      <c r="W87" s="12"/>
      <c r="X87" s="12"/>
      <c r="Y87" s="12"/>
      <c r="Z87" s="12"/>
      <c r="AA87" s="12"/>
    </row>
    <row r="88" s="124" customFormat="true" ht="15.75" hidden="false" customHeight="false" outlineLevel="0" collapsed="false">
      <c r="A88" s="288"/>
      <c r="B88" s="288"/>
      <c r="C88" s="287"/>
      <c r="D88" s="271"/>
      <c r="E88" s="271"/>
      <c r="F88" s="275"/>
      <c r="G88" s="272" t="s">
        <v>34</v>
      </c>
      <c r="H88" s="272"/>
      <c r="I88" s="273"/>
      <c r="J88" s="40"/>
      <c r="K88" s="274"/>
      <c r="L88" s="50"/>
      <c r="M88" s="51"/>
      <c r="N88" s="59"/>
      <c r="O88" s="12"/>
      <c r="P88" s="12"/>
      <c r="Q88" s="12"/>
      <c r="R88" s="12"/>
      <c r="S88" s="12"/>
      <c r="T88" s="12"/>
      <c r="U88" s="12"/>
      <c r="V88" s="12"/>
      <c r="W88" s="12"/>
      <c r="X88" s="12"/>
      <c r="Y88" s="12"/>
      <c r="Z88" s="12"/>
      <c r="AA88" s="12"/>
    </row>
    <row r="89" s="124" customFormat="true" ht="82.5" hidden="false" customHeight="true" outlineLevel="0" collapsed="false">
      <c r="A89" s="286" t="s">
        <v>246</v>
      </c>
      <c r="B89" s="286"/>
      <c r="C89" s="287" t="s">
        <v>244</v>
      </c>
      <c r="D89" s="281" t="s">
        <v>28</v>
      </c>
      <c r="E89" s="281" t="s">
        <v>28</v>
      </c>
      <c r="F89" s="281" t="s">
        <v>28</v>
      </c>
      <c r="G89" s="254" t="s">
        <v>28</v>
      </c>
      <c r="H89" s="254" t="s">
        <v>28</v>
      </c>
      <c r="I89" s="279" t="s">
        <v>28</v>
      </c>
      <c r="J89" s="29"/>
      <c r="K89" s="259"/>
      <c r="L89" s="31"/>
      <c r="M89" s="32"/>
      <c r="N89" s="63"/>
      <c r="O89" s="94"/>
      <c r="P89" s="37"/>
      <c r="Q89" s="12"/>
      <c r="R89" s="12"/>
      <c r="S89" s="12"/>
      <c r="T89" s="12"/>
      <c r="U89" s="12"/>
      <c r="V89" s="12"/>
      <c r="W89" s="12"/>
      <c r="X89" s="12"/>
      <c r="Y89" s="12"/>
      <c r="Z89" s="12"/>
      <c r="AA89" s="12"/>
    </row>
    <row r="90" s="124" customFormat="true" ht="15" hidden="false" customHeight="true" outlineLevel="0" collapsed="false">
      <c r="A90" s="269" t="s">
        <v>93</v>
      </c>
      <c r="B90" s="269"/>
      <c r="C90" s="270" t="s">
        <v>247</v>
      </c>
      <c r="D90" s="271" t="s">
        <v>27</v>
      </c>
      <c r="E90" s="397" t="n">
        <v>9157.6</v>
      </c>
      <c r="F90" s="275"/>
      <c r="G90" s="272" t="s">
        <v>29</v>
      </c>
      <c r="H90" s="272" t="n">
        <v>9157.6</v>
      </c>
      <c r="I90" s="273" t="n">
        <v>0</v>
      </c>
      <c r="J90" s="106" t="n">
        <f aca="false">J91+J92+J93+J94</f>
        <v>0</v>
      </c>
      <c r="K90" s="298" t="n">
        <f aca="false">K91+K92+K93+K94</f>
        <v>9157.6</v>
      </c>
      <c r="L90" s="107" t="n">
        <f aca="false">L91+L92+L93+L94</f>
        <v>0</v>
      </c>
      <c r="M90" s="108" t="n">
        <f aca="false">M91+M92+M93+M94</f>
        <v>0</v>
      </c>
      <c r="N90" s="52"/>
      <c r="O90" s="12"/>
      <c r="P90" s="37"/>
      <c r="Q90" s="12"/>
      <c r="R90" s="12"/>
      <c r="S90" s="12"/>
      <c r="T90" s="12"/>
      <c r="U90" s="12"/>
      <c r="V90" s="12"/>
      <c r="W90" s="12"/>
      <c r="X90" s="12"/>
      <c r="Y90" s="12"/>
      <c r="Z90" s="12"/>
      <c r="AA90" s="12"/>
    </row>
    <row r="91" s="124" customFormat="true" ht="15.75" hidden="false" customHeight="false" outlineLevel="0" collapsed="false">
      <c r="A91" s="269"/>
      <c r="B91" s="269"/>
      <c r="C91" s="270"/>
      <c r="D91" s="271"/>
      <c r="E91" s="397"/>
      <c r="F91" s="275"/>
      <c r="G91" s="272" t="s">
        <v>30</v>
      </c>
      <c r="H91" s="272"/>
      <c r="I91" s="273"/>
      <c r="J91" s="29" t="n">
        <v>0</v>
      </c>
      <c r="K91" s="274"/>
      <c r="L91" s="50" t="n">
        <v>0</v>
      </c>
      <c r="M91" s="51"/>
      <c r="N91" s="52"/>
      <c r="O91" s="12"/>
      <c r="P91" s="37"/>
      <c r="Q91" s="12"/>
      <c r="R91" s="12"/>
      <c r="S91" s="12"/>
      <c r="T91" s="12"/>
      <c r="U91" s="12"/>
      <c r="V91" s="12"/>
      <c r="W91" s="12"/>
      <c r="X91" s="12"/>
      <c r="Y91" s="12"/>
      <c r="Z91" s="12"/>
      <c r="AA91" s="12"/>
    </row>
    <row r="92" s="124" customFormat="true" ht="15" hidden="false" customHeight="true" outlineLevel="0" collapsed="false">
      <c r="A92" s="269"/>
      <c r="B92" s="269"/>
      <c r="C92" s="270"/>
      <c r="D92" s="271" t="s">
        <v>31</v>
      </c>
      <c r="E92" s="397"/>
      <c r="F92" s="275"/>
      <c r="G92" s="272" t="s">
        <v>32</v>
      </c>
      <c r="H92" s="272"/>
      <c r="I92" s="273"/>
      <c r="J92" s="29" t="n">
        <v>0</v>
      </c>
      <c r="K92" s="274"/>
      <c r="L92" s="50" t="n">
        <v>0</v>
      </c>
      <c r="M92" s="51"/>
      <c r="N92" s="52"/>
      <c r="O92" s="12"/>
      <c r="P92" s="12"/>
      <c r="Q92" s="12"/>
      <c r="R92" s="12"/>
      <c r="S92" s="12"/>
      <c r="T92" s="12"/>
      <c r="U92" s="12"/>
      <c r="V92" s="12"/>
      <c r="W92" s="12"/>
      <c r="X92" s="12"/>
      <c r="Y92" s="12"/>
      <c r="Z92" s="12"/>
      <c r="AA92" s="12"/>
    </row>
    <row r="93" s="124" customFormat="true" ht="15" hidden="false" customHeight="true" outlineLevel="0" collapsed="false">
      <c r="A93" s="269"/>
      <c r="B93" s="269"/>
      <c r="C93" s="270"/>
      <c r="D93" s="271" t="s">
        <v>33</v>
      </c>
      <c r="E93" s="384" t="n">
        <v>9157.6</v>
      </c>
      <c r="F93" s="275"/>
      <c r="G93" s="272" t="s">
        <v>33</v>
      </c>
      <c r="H93" s="272" t="n">
        <v>9157.6</v>
      </c>
      <c r="I93" s="273" t="n">
        <v>0</v>
      </c>
      <c r="J93" s="29" t="n">
        <v>0</v>
      </c>
      <c r="K93" s="274" t="n">
        <f aca="false">K98</f>
        <v>9157.6</v>
      </c>
      <c r="L93" s="50" t="n">
        <v>0</v>
      </c>
      <c r="M93" s="51"/>
      <c r="N93" s="52"/>
      <c r="O93" s="12"/>
      <c r="P93" s="12"/>
      <c r="Q93" s="12"/>
      <c r="R93" s="12"/>
      <c r="S93" s="12"/>
      <c r="T93" s="12"/>
      <c r="U93" s="12"/>
      <c r="V93" s="12"/>
      <c r="W93" s="12"/>
      <c r="X93" s="12"/>
      <c r="Y93" s="12"/>
      <c r="Z93" s="12"/>
      <c r="AA93" s="12"/>
    </row>
    <row r="94" s="124" customFormat="true" ht="15.75" hidden="false" customHeight="true" outlineLevel="0" collapsed="false">
      <c r="A94" s="269"/>
      <c r="B94" s="269"/>
      <c r="C94" s="270"/>
      <c r="D94" s="271"/>
      <c r="E94" s="384"/>
      <c r="F94" s="275"/>
      <c r="G94" s="272" t="s">
        <v>34</v>
      </c>
      <c r="H94" s="272"/>
      <c r="I94" s="273"/>
      <c r="J94" s="29" t="n">
        <f aca="false">J105</f>
        <v>0</v>
      </c>
      <c r="K94" s="274"/>
      <c r="L94" s="50" t="n">
        <v>0</v>
      </c>
      <c r="M94" s="51"/>
      <c r="N94" s="52"/>
      <c r="O94" s="12"/>
      <c r="P94" s="12"/>
      <c r="Q94" s="12"/>
      <c r="R94" s="12"/>
      <c r="S94" s="12"/>
      <c r="T94" s="12"/>
      <c r="U94" s="12"/>
      <c r="V94" s="12"/>
      <c r="W94" s="12"/>
      <c r="X94" s="12"/>
      <c r="Y94" s="12"/>
      <c r="Z94" s="12"/>
      <c r="AA94" s="12"/>
    </row>
    <row r="95" s="124" customFormat="true" ht="15" hidden="false" customHeight="true" outlineLevel="0" collapsed="false">
      <c r="A95" s="288" t="s">
        <v>96</v>
      </c>
      <c r="B95" s="288"/>
      <c r="C95" s="287" t="s">
        <v>236</v>
      </c>
      <c r="D95" s="271" t="s">
        <v>27</v>
      </c>
      <c r="E95" s="300" t="n">
        <v>9157.6</v>
      </c>
      <c r="F95" s="275"/>
      <c r="G95" s="272" t="s">
        <v>29</v>
      </c>
      <c r="H95" s="272" t="n">
        <f aca="false">H97+H98</f>
        <v>9157.6</v>
      </c>
      <c r="I95" s="272" t="n">
        <f aca="false">I97+I98</f>
        <v>0</v>
      </c>
      <c r="J95" s="106" t="n">
        <f aca="false">J96+J97+J98+J99</f>
        <v>0</v>
      </c>
      <c r="K95" s="298" t="n">
        <f aca="false">K96+K97+K98+K99</f>
        <v>9157.6</v>
      </c>
      <c r="L95" s="107" t="n">
        <f aca="false">L96+L97+L98+L99</f>
        <v>0</v>
      </c>
      <c r="M95" s="108" t="n">
        <f aca="false">M96+M97+M98+M99</f>
        <v>0</v>
      </c>
      <c r="N95" s="59"/>
      <c r="O95" s="12"/>
      <c r="P95" s="12"/>
      <c r="Q95" s="12"/>
      <c r="R95" s="12"/>
      <c r="S95" s="12"/>
      <c r="T95" s="12"/>
      <c r="U95" s="12"/>
      <c r="V95" s="12"/>
      <c r="W95" s="12"/>
      <c r="X95" s="12"/>
      <c r="Y95" s="12"/>
      <c r="Z95" s="12"/>
      <c r="AA95" s="12"/>
    </row>
    <row r="96" s="124" customFormat="true" ht="15.75" hidden="false" customHeight="false" outlineLevel="0" collapsed="false">
      <c r="A96" s="288"/>
      <c r="B96" s="288"/>
      <c r="C96" s="287"/>
      <c r="D96" s="271"/>
      <c r="E96" s="300"/>
      <c r="F96" s="275"/>
      <c r="G96" s="272" t="s">
        <v>30</v>
      </c>
      <c r="H96" s="272"/>
      <c r="I96" s="272"/>
      <c r="J96" s="40"/>
      <c r="K96" s="274"/>
      <c r="L96" s="50"/>
      <c r="M96" s="51"/>
      <c r="N96" s="59"/>
      <c r="O96" s="12"/>
      <c r="P96" s="12"/>
      <c r="Q96" s="12"/>
      <c r="R96" s="12"/>
      <c r="S96" s="12"/>
      <c r="T96" s="12"/>
      <c r="U96" s="12"/>
      <c r="V96" s="12"/>
      <c r="W96" s="12"/>
      <c r="X96" s="12"/>
      <c r="Y96" s="12"/>
      <c r="Z96" s="12"/>
      <c r="AA96" s="12"/>
    </row>
    <row r="97" s="124" customFormat="true" ht="15" hidden="false" customHeight="true" outlineLevel="0" collapsed="false">
      <c r="A97" s="288"/>
      <c r="B97" s="288"/>
      <c r="C97" s="287"/>
      <c r="D97" s="271" t="s">
        <v>31</v>
      </c>
      <c r="E97" s="271"/>
      <c r="F97" s="275"/>
      <c r="G97" s="272" t="s">
        <v>32</v>
      </c>
      <c r="H97" s="272" t="n">
        <v>0</v>
      </c>
      <c r="I97" s="273" t="n">
        <v>0</v>
      </c>
      <c r="J97" s="40"/>
      <c r="K97" s="274"/>
      <c r="L97" s="50" t="n">
        <v>0</v>
      </c>
      <c r="M97" s="51"/>
      <c r="N97" s="59"/>
      <c r="O97" s="12"/>
      <c r="P97" s="12"/>
      <c r="Q97" s="12"/>
      <c r="R97" s="12"/>
      <c r="S97" s="12"/>
      <c r="T97" s="12"/>
      <c r="U97" s="12"/>
      <c r="V97" s="12"/>
      <c r="W97" s="12"/>
      <c r="X97" s="12"/>
      <c r="Y97" s="12"/>
      <c r="Z97" s="12"/>
      <c r="AA97" s="12"/>
    </row>
    <row r="98" s="124" customFormat="true" ht="15" hidden="false" customHeight="true" outlineLevel="0" collapsed="false">
      <c r="A98" s="288"/>
      <c r="B98" s="288"/>
      <c r="C98" s="287"/>
      <c r="D98" s="271" t="s">
        <v>33</v>
      </c>
      <c r="E98" s="271" t="s">
        <v>334</v>
      </c>
      <c r="F98" s="275"/>
      <c r="G98" s="272" t="s">
        <v>33</v>
      </c>
      <c r="H98" s="272" t="n">
        <v>9157.6</v>
      </c>
      <c r="I98" s="273" t="n">
        <v>0</v>
      </c>
      <c r="J98" s="40" t="n">
        <v>0</v>
      </c>
      <c r="K98" s="274" t="n">
        <v>9157.6</v>
      </c>
      <c r="L98" s="50" t="n">
        <v>0</v>
      </c>
      <c r="M98" s="51"/>
      <c r="N98" s="59"/>
      <c r="O98" s="12"/>
      <c r="P98" s="12"/>
      <c r="Q98" s="12"/>
      <c r="R98" s="12"/>
      <c r="S98" s="12"/>
      <c r="T98" s="12"/>
      <c r="U98" s="12"/>
      <c r="V98" s="12"/>
      <c r="W98" s="12"/>
      <c r="X98" s="12"/>
      <c r="Y98" s="12"/>
      <c r="Z98" s="12"/>
      <c r="AA98" s="12"/>
    </row>
    <row r="99" s="124" customFormat="true" ht="15.75" hidden="false" customHeight="false" outlineLevel="0" collapsed="false">
      <c r="A99" s="288"/>
      <c r="B99" s="288"/>
      <c r="C99" s="287"/>
      <c r="D99" s="271"/>
      <c r="E99" s="271"/>
      <c r="F99" s="275"/>
      <c r="G99" s="272" t="s">
        <v>34</v>
      </c>
      <c r="H99" s="272"/>
      <c r="I99" s="273"/>
      <c r="J99" s="40"/>
      <c r="K99" s="274"/>
      <c r="L99" s="50"/>
      <c r="M99" s="51"/>
      <c r="N99" s="59"/>
      <c r="O99" s="12"/>
      <c r="P99" s="12"/>
      <c r="Q99" s="12"/>
      <c r="R99" s="12"/>
      <c r="S99" s="12"/>
      <c r="T99" s="12"/>
      <c r="U99" s="12"/>
      <c r="V99" s="12"/>
      <c r="W99" s="12"/>
      <c r="X99" s="12"/>
      <c r="Y99" s="12"/>
      <c r="Z99" s="12"/>
      <c r="AA99" s="12"/>
    </row>
    <row r="100" s="124" customFormat="true" ht="78" hidden="false" customHeight="true" outlineLevel="0" collapsed="false">
      <c r="A100" s="286" t="s">
        <v>248</v>
      </c>
      <c r="B100" s="286"/>
      <c r="C100" s="287" t="s">
        <v>236</v>
      </c>
      <c r="D100" s="281" t="s">
        <v>28</v>
      </c>
      <c r="E100" s="281" t="s">
        <v>28</v>
      </c>
      <c r="F100" s="281" t="s">
        <v>28</v>
      </c>
      <c r="G100" s="254" t="s">
        <v>28</v>
      </c>
      <c r="H100" s="254" t="s">
        <v>28</v>
      </c>
      <c r="I100" s="279" t="s">
        <v>28</v>
      </c>
      <c r="J100" s="29"/>
      <c r="K100" s="259"/>
      <c r="L100" s="31"/>
      <c r="M100" s="32"/>
      <c r="N100" s="63"/>
      <c r="O100" s="12"/>
      <c r="P100" s="12"/>
      <c r="Q100" s="12"/>
      <c r="R100" s="12"/>
      <c r="S100" s="12"/>
      <c r="T100" s="12"/>
      <c r="U100" s="12"/>
      <c r="V100" s="12"/>
      <c r="W100" s="12"/>
      <c r="X100" s="12"/>
      <c r="Y100" s="12"/>
      <c r="Z100" s="12"/>
      <c r="AA100" s="12"/>
    </row>
    <row r="101" s="124" customFormat="true" ht="15" hidden="false" customHeight="true" outlineLevel="0" collapsed="false">
      <c r="A101" s="269" t="s">
        <v>101</v>
      </c>
      <c r="B101" s="269"/>
      <c r="C101" s="270" t="s">
        <v>249</v>
      </c>
      <c r="D101" s="271" t="s">
        <v>27</v>
      </c>
      <c r="E101" s="380" t="s">
        <v>335</v>
      </c>
      <c r="F101" s="275"/>
      <c r="G101" s="272" t="s">
        <v>29</v>
      </c>
      <c r="H101" s="272"/>
      <c r="I101" s="273"/>
      <c r="J101" s="106" t="n">
        <f aca="false">J102+J103+J104+J105</f>
        <v>0</v>
      </c>
      <c r="K101" s="298" t="n">
        <f aca="false">K102+K103+K104+K105</f>
        <v>9866.7</v>
      </c>
      <c r="L101" s="107" t="n">
        <f aca="false">L102+L103+L104+L105</f>
        <v>0</v>
      </c>
      <c r="M101" s="108" t="n">
        <f aca="false">M102+M103+M104+M105</f>
        <v>107370</v>
      </c>
      <c r="N101" s="52"/>
      <c r="O101" s="12"/>
      <c r="P101" s="12"/>
      <c r="Q101" s="12"/>
      <c r="R101" s="12"/>
      <c r="S101" s="12"/>
      <c r="T101" s="12"/>
      <c r="U101" s="12"/>
      <c r="V101" s="12"/>
      <c r="W101" s="12"/>
      <c r="X101" s="12"/>
      <c r="Y101" s="12"/>
      <c r="Z101" s="12"/>
      <c r="AA101" s="12"/>
    </row>
    <row r="102" s="124" customFormat="true" ht="15.75" hidden="false" customHeight="false" outlineLevel="0" collapsed="false">
      <c r="A102" s="269"/>
      <c r="B102" s="269"/>
      <c r="C102" s="270"/>
      <c r="D102" s="271"/>
      <c r="E102" s="380"/>
      <c r="F102" s="275"/>
      <c r="G102" s="272" t="s">
        <v>30</v>
      </c>
      <c r="H102" s="272"/>
      <c r="I102" s="273"/>
      <c r="J102" s="40"/>
      <c r="K102" s="274"/>
      <c r="L102" s="50"/>
      <c r="M102" s="51"/>
      <c r="N102" s="52"/>
      <c r="O102" s="12"/>
      <c r="P102" s="12"/>
      <c r="Q102" s="12"/>
      <c r="R102" s="12"/>
      <c r="S102" s="12"/>
      <c r="T102" s="12"/>
      <c r="U102" s="12"/>
      <c r="V102" s="12"/>
      <c r="W102" s="12"/>
      <c r="X102" s="12"/>
      <c r="Y102" s="12"/>
      <c r="Z102" s="12"/>
      <c r="AA102" s="12"/>
    </row>
    <row r="103" s="124" customFormat="true" ht="17.25" hidden="false" customHeight="true" outlineLevel="0" collapsed="false">
      <c r="A103" s="269"/>
      <c r="B103" s="269"/>
      <c r="C103" s="270"/>
      <c r="D103" s="271" t="s">
        <v>31</v>
      </c>
      <c r="E103" s="380"/>
      <c r="F103" s="275"/>
      <c r="G103" s="272" t="s">
        <v>32</v>
      </c>
      <c r="H103" s="272"/>
      <c r="I103" s="273"/>
      <c r="J103" s="40"/>
      <c r="K103" s="274"/>
      <c r="L103" s="50"/>
      <c r="M103" s="51" t="n">
        <v>0</v>
      </c>
      <c r="N103" s="52"/>
      <c r="O103" s="12"/>
      <c r="P103" s="12"/>
      <c r="Q103" s="12"/>
      <c r="R103" s="12"/>
      <c r="S103" s="12"/>
      <c r="T103" s="12"/>
      <c r="U103" s="12"/>
      <c r="V103" s="12"/>
      <c r="W103" s="12"/>
      <c r="X103" s="12"/>
      <c r="Y103" s="12"/>
      <c r="Z103" s="12"/>
      <c r="AA103" s="12"/>
    </row>
    <row r="104" s="124" customFormat="true" ht="15" hidden="false" customHeight="true" outlineLevel="0" collapsed="false">
      <c r="A104" s="269"/>
      <c r="B104" s="269"/>
      <c r="C104" s="270"/>
      <c r="D104" s="271" t="s">
        <v>33</v>
      </c>
      <c r="E104" s="384" t="n">
        <v>9866.7</v>
      </c>
      <c r="F104" s="275"/>
      <c r="G104" s="272" t="s">
        <v>33</v>
      </c>
      <c r="H104" s="272"/>
      <c r="I104" s="273"/>
      <c r="J104" s="303" t="n">
        <f aca="false">J109+J115+J121+J131+J137+J143+J149+J155</f>
        <v>0</v>
      </c>
      <c r="K104" s="274" t="n">
        <f aca="false">K109+K115+K121+K131+K137+K143+K149+K155+K161</f>
        <v>9866.7</v>
      </c>
      <c r="L104" s="50" t="n">
        <f aca="false">L109+L115+L121+L131+L137+L143+L149+L155</f>
        <v>0</v>
      </c>
      <c r="M104" s="51" t="n">
        <f aca="false">M109+M115+M121+M131+M137+M143+M149+M155</f>
        <v>107370</v>
      </c>
      <c r="N104" s="52"/>
      <c r="O104" s="12"/>
      <c r="P104" s="12"/>
      <c r="Q104" s="12"/>
      <c r="R104" s="12"/>
      <c r="S104" s="12"/>
      <c r="T104" s="12"/>
      <c r="U104" s="12"/>
      <c r="V104" s="12"/>
      <c r="W104" s="12"/>
      <c r="X104" s="12"/>
      <c r="Y104" s="12"/>
      <c r="Z104" s="12"/>
      <c r="AA104" s="12"/>
    </row>
    <row r="105" s="124" customFormat="true" ht="15.75" hidden="false" customHeight="true" outlineLevel="0" collapsed="false">
      <c r="A105" s="269"/>
      <c r="B105" s="269"/>
      <c r="C105" s="270"/>
      <c r="D105" s="271"/>
      <c r="E105" s="384"/>
      <c r="F105" s="275"/>
      <c r="G105" s="272" t="s">
        <v>34</v>
      </c>
      <c r="H105" s="272"/>
      <c r="I105" s="273"/>
      <c r="J105" s="40"/>
      <c r="K105" s="274"/>
      <c r="L105" s="50"/>
      <c r="M105" s="51"/>
      <c r="N105" s="52"/>
    </row>
    <row r="106" s="124" customFormat="true" ht="15" hidden="false" customHeight="true" outlineLevel="0" collapsed="false">
      <c r="A106" s="304" t="s">
        <v>250</v>
      </c>
      <c r="B106" s="304"/>
      <c r="C106" s="255" t="s">
        <v>251</v>
      </c>
      <c r="D106" s="271" t="s">
        <v>27</v>
      </c>
      <c r="E106" s="271"/>
      <c r="F106" s="275"/>
      <c r="G106" s="272" t="s">
        <v>29</v>
      </c>
      <c r="H106" s="272"/>
      <c r="I106" s="273"/>
      <c r="J106" s="305"/>
      <c r="K106" s="306"/>
      <c r="L106" s="307"/>
      <c r="M106" s="308"/>
      <c r="N106" s="309"/>
    </row>
    <row r="107" s="124" customFormat="true" ht="15.75" hidden="false" customHeight="false" outlineLevel="0" collapsed="false">
      <c r="A107" s="304"/>
      <c r="B107" s="304"/>
      <c r="C107" s="255"/>
      <c r="D107" s="271"/>
      <c r="E107" s="271"/>
      <c r="F107" s="275"/>
      <c r="G107" s="272" t="s">
        <v>30</v>
      </c>
      <c r="H107" s="272"/>
      <c r="I107" s="273"/>
      <c r="J107" s="305"/>
      <c r="K107" s="306"/>
      <c r="L107" s="307"/>
      <c r="M107" s="108"/>
    </row>
    <row r="108" s="124" customFormat="true" ht="15" hidden="false" customHeight="true" outlineLevel="0" collapsed="false">
      <c r="A108" s="304"/>
      <c r="B108" s="304"/>
      <c r="C108" s="255"/>
      <c r="D108" s="271" t="s">
        <v>31</v>
      </c>
      <c r="E108" s="271"/>
      <c r="F108" s="275"/>
      <c r="G108" s="272" t="s">
        <v>32</v>
      </c>
      <c r="H108" s="272"/>
      <c r="I108" s="273"/>
      <c r="J108" s="305"/>
      <c r="K108" s="306"/>
      <c r="L108" s="307"/>
      <c r="M108" s="108"/>
    </row>
    <row r="109" customFormat="false" ht="15" hidden="false" customHeight="true" outlineLevel="0" collapsed="false">
      <c r="A109" s="304"/>
      <c r="B109" s="304"/>
      <c r="C109" s="255"/>
      <c r="D109" s="271" t="s">
        <v>33</v>
      </c>
      <c r="E109" s="271"/>
      <c r="F109" s="275"/>
      <c r="G109" s="272" t="s">
        <v>33</v>
      </c>
      <c r="H109" s="272"/>
      <c r="I109" s="273"/>
      <c r="J109" s="305"/>
      <c r="K109" s="306"/>
      <c r="L109" s="307"/>
      <c r="M109" s="108" t="n">
        <v>6000</v>
      </c>
      <c r="N109" s="124"/>
      <c r="O109" s="124"/>
      <c r="P109" s="124"/>
      <c r="Q109" s="124"/>
      <c r="R109" s="124"/>
      <c r="S109" s="124"/>
      <c r="T109" s="124"/>
      <c r="U109" s="124"/>
      <c r="V109" s="124"/>
      <c r="W109" s="124"/>
      <c r="X109" s="124"/>
      <c r="Y109" s="124"/>
      <c r="Z109" s="124"/>
      <c r="AA109" s="124"/>
    </row>
    <row r="110" customFormat="false" ht="15.75" hidden="false" customHeight="false" outlineLevel="0" collapsed="false">
      <c r="A110" s="304"/>
      <c r="B110" s="304"/>
      <c r="C110" s="255"/>
      <c r="D110" s="271"/>
      <c r="E110" s="271"/>
      <c r="F110" s="275"/>
      <c r="G110" s="272" t="s">
        <v>34</v>
      </c>
      <c r="H110" s="272"/>
      <c r="I110" s="273"/>
      <c r="J110" s="305"/>
      <c r="K110" s="306"/>
      <c r="L110" s="307"/>
      <c r="M110" s="108"/>
      <c r="N110" s="124"/>
      <c r="O110" s="124"/>
      <c r="P110" s="124"/>
      <c r="Q110" s="124"/>
      <c r="R110" s="124"/>
      <c r="S110" s="124"/>
      <c r="T110" s="124"/>
      <c r="U110" s="124"/>
      <c r="V110" s="124"/>
      <c r="W110" s="124"/>
      <c r="X110" s="124"/>
      <c r="Y110" s="124"/>
      <c r="Z110" s="124"/>
      <c r="AA110" s="124"/>
    </row>
    <row r="111" customFormat="false" ht="65.25" hidden="false" customHeight="true" outlineLevel="0" collapsed="false">
      <c r="A111" s="304" t="s">
        <v>252</v>
      </c>
      <c r="B111" s="304"/>
      <c r="C111" s="255" t="s">
        <v>251</v>
      </c>
      <c r="D111" s="281" t="s">
        <v>28</v>
      </c>
      <c r="E111" s="281" t="s">
        <v>28</v>
      </c>
      <c r="F111" s="281" t="s">
        <v>28</v>
      </c>
      <c r="G111" s="255" t="s">
        <v>110</v>
      </c>
      <c r="H111" s="255" t="s">
        <v>110</v>
      </c>
      <c r="I111" s="310" t="s">
        <v>110</v>
      </c>
      <c r="J111" s="123"/>
      <c r="K111" s="298"/>
      <c r="L111" s="107"/>
      <c r="M111" s="108"/>
      <c r="N111" s="124"/>
      <c r="O111" s="124"/>
      <c r="P111" s="124"/>
      <c r="Q111" s="124"/>
      <c r="R111" s="124"/>
      <c r="S111" s="124"/>
      <c r="T111" s="124"/>
      <c r="U111" s="124"/>
      <c r="V111" s="124"/>
      <c r="W111" s="124"/>
      <c r="X111" s="124"/>
      <c r="Y111" s="124"/>
      <c r="Z111" s="124"/>
      <c r="AA111" s="124"/>
    </row>
    <row r="112" customFormat="false" ht="65.25" hidden="false" customHeight="true" outlineLevel="0" collapsed="false">
      <c r="A112" s="304" t="s">
        <v>253</v>
      </c>
      <c r="B112" s="304"/>
      <c r="C112" s="255" t="s">
        <v>251</v>
      </c>
      <c r="D112" s="271" t="s">
        <v>27</v>
      </c>
      <c r="E112" s="271"/>
      <c r="F112" s="275"/>
      <c r="G112" s="272" t="s">
        <v>29</v>
      </c>
      <c r="H112" s="272"/>
      <c r="I112" s="273"/>
      <c r="J112" s="106" t="n">
        <f aca="false">J113+J114+J115+J116</f>
        <v>0</v>
      </c>
      <c r="K112" s="298" t="n">
        <f aca="false">K113+K114+K115+K116</f>
        <v>0</v>
      </c>
      <c r="L112" s="107" t="n">
        <f aca="false">L113+L114+L115+L116</f>
        <v>0</v>
      </c>
      <c r="M112" s="108" t="n">
        <f aca="false">M113+M114+M115+M116</f>
        <v>19000</v>
      </c>
      <c r="N112" s="124"/>
      <c r="O112" s="124"/>
      <c r="P112" s="124"/>
      <c r="Q112" s="124"/>
      <c r="R112" s="124"/>
      <c r="S112" s="124"/>
      <c r="T112" s="124"/>
      <c r="U112" s="124"/>
      <c r="V112" s="124"/>
      <c r="W112" s="124"/>
      <c r="X112" s="124"/>
      <c r="Y112" s="124"/>
      <c r="Z112" s="124"/>
      <c r="AA112" s="124"/>
    </row>
    <row r="113" customFormat="false" ht="15.75" hidden="false" customHeight="false" outlineLevel="0" collapsed="false">
      <c r="A113" s="304"/>
      <c r="B113" s="304"/>
      <c r="C113" s="255"/>
      <c r="D113" s="271"/>
      <c r="E113" s="271"/>
      <c r="F113" s="275"/>
      <c r="G113" s="272" t="s">
        <v>30</v>
      </c>
      <c r="H113" s="272"/>
      <c r="I113" s="273"/>
      <c r="J113" s="305"/>
      <c r="K113" s="306"/>
      <c r="L113" s="307"/>
      <c r="M113" s="108"/>
      <c r="N113" s="124"/>
      <c r="O113" s="124"/>
      <c r="P113" s="124"/>
      <c r="Q113" s="124"/>
      <c r="R113" s="124"/>
      <c r="S113" s="124"/>
      <c r="T113" s="124"/>
      <c r="U113" s="124"/>
      <c r="V113" s="124"/>
      <c r="W113" s="124"/>
      <c r="X113" s="124"/>
      <c r="Y113" s="124"/>
      <c r="Z113" s="124"/>
      <c r="AA113" s="124"/>
    </row>
    <row r="114" customFormat="false" ht="15" hidden="false" customHeight="true" outlineLevel="0" collapsed="false">
      <c r="A114" s="304"/>
      <c r="B114" s="304"/>
      <c r="C114" s="255"/>
      <c r="D114" s="271" t="s">
        <v>31</v>
      </c>
      <c r="E114" s="271"/>
      <c r="F114" s="275"/>
      <c r="G114" s="272" t="s">
        <v>32</v>
      </c>
      <c r="H114" s="272"/>
      <c r="I114" s="273"/>
      <c r="J114" s="305"/>
      <c r="K114" s="306"/>
      <c r="L114" s="307"/>
      <c r="M114" s="108"/>
      <c r="N114" s="124"/>
      <c r="O114" s="124"/>
      <c r="P114" s="124"/>
      <c r="Q114" s="124"/>
      <c r="R114" s="124"/>
      <c r="S114" s="124"/>
      <c r="T114" s="124"/>
      <c r="U114" s="124"/>
      <c r="V114" s="124"/>
      <c r="W114" s="124"/>
      <c r="X114" s="124"/>
      <c r="Y114" s="124"/>
      <c r="Z114" s="124"/>
      <c r="AA114" s="124"/>
    </row>
    <row r="115" customFormat="false" ht="15" hidden="false" customHeight="true" outlineLevel="0" collapsed="false">
      <c r="A115" s="304"/>
      <c r="B115" s="304"/>
      <c r="C115" s="255"/>
      <c r="D115" s="271" t="s">
        <v>33</v>
      </c>
      <c r="E115" s="271"/>
      <c r="F115" s="275"/>
      <c r="G115" s="272" t="s">
        <v>33</v>
      </c>
      <c r="H115" s="272"/>
      <c r="I115" s="273"/>
      <c r="J115" s="305"/>
      <c r="K115" s="306"/>
      <c r="L115" s="307"/>
      <c r="M115" s="108" t="n">
        <v>19000</v>
      </c>
      <c r="N115" s="124"/>
      <c r="O115" s="124"/>
      <c r="P115" s="124"/>
      <c r="Q115" s="124"/>
      <c r="R115" s="124"/>
      <c r="S115" s="124"/>
      <c r="T115" s="124"/>
      <c r="U115" s="124"/>
      <c r="V115" s="124"/>
      <c r="W115" s="124"/>
      <c r="X115" s="124"/>
      <c r="Y115" s="124"/>
      <c r="Z115" s="124"/>
      <c r="AA115" s="124"/>
    </row>
    <row r="116" customFormat="false" ht="15.75" hidden="false" customHeight="false" outlineLevel="0" collapsed="false">
      <c r="A116" s="304"/>
      <c r="B116" s="304"/>
      <c r="C116" s="255"/>
      <c r="D116" s="271"/>
      <c r="E116" s="271"/>
      <c r="F116" s="275"/>
      <c r="G116" s="272" t="s">
        <v>34</v>
      </c>
      <c r="H116" s="272"/>
      <c r="I116" s="273"/>
      <c r="J116" s="305"/>
      <c r="K116" s="306"/>
      <c r="L116" s="307"/>
      <c r="M116" s="108"/>
      <c r="N116" s="124"/>
      <c r="O116" s="124"/>
      <c r="P116" s="124"/>
      <c r="Q116" s="124"/>
      <c r="R116" s="124"/>
      <c r="S116" s="124"/>
      <c r="T116" s="124"/>
      <c r="U116" s="124"/>
      <c r="V116" s="124"/>
      <c r="W116" s="124"/>
      <c r="X116" s="124"/>
      <c r="Y116" s="124"/>
      <c r="Z116" s="124"/>
      <c r="AA116" s="124"/>
    </row>
    <row r="117" customFormat="false" ht="55.5" hidden="false" customHeight="true" outlineLevel="0" collapsed="false">
      <c r="A117" s="286" t="s">
        <v>254</v>
      </c>
      <c r="B117" s="286"/>
      <c r="C117" s="255" t="s">
        <v>251</v>
      </c>
      <c r="D117" s="281" t="s">
        <v>28</v>
      </c>
      <c r="E117" s="281" t="s">
        <v>28</v>
      </c>
      <c r="F117" s="281" t="s">
        <v>28</v>
      </c>
      <c r="G117" s="255" t="s">
        <v>110</v>
      </c>
      <c r="H117" s="255" t="s">
        <v>110</v>
      </c>
      <c r="I117" s="310" t="s">
        <v>110</v>
      </c>
      <c r="J117" s="123"/>
      <c r="K117" s="298"/>
      <c r="L117" s="107"/>
      <c r="M117" s="108"/>
      <c r="N117" s="124"/>
      <c r="O117" s="124"/>
      <c r="P117" s="124"/>
      <c r="Q117" s="124"/>
      <c r="R117" s="124"/>
      <c r="S117" s="124"/>
      <c r="T117" s="124"/>
      <c r="U117" s="124"/>
      <c r="V117" s="124"/>
      <c r="W117" s="124"/>
      <c r="X117" s="124"/>
      <c r="Y117" s="124"/>
      <c r="Z117" s="124"/>
      <c r="AA117" s="124"/>
    </row>
    <row r="118" customFormat="false" ht="15" hidden="false" customHeight="true" outlineLevel="0" collapsed="false">
      <c r="A118" s="288" t="s">
        <v>255</v>
      </c>
      <c r="B118" s="288"/>
      <c r="C118" s="311" t="s">
        <v>251</v>
      </c>
      <c r="D118" s="311"/>
      <c r="E118" s="311"/>
      <c r="F118" s="312"/>
      <c r="G118" s="304" t="s">
        <v>256</v>
      </c>
      <c r="H118" s="304"/>
      <c r="I118" s="313"/>
      <c r="J118" s="106" t="n">
        <f aca="false">J119+J120+J121+J122</f>
        <v>0</v>
      </c>
      <c r="K118" s="298" t="n">
        <f aca="false">K119+K120+K121+K122</f>
        <v>0</v>
      </c>
      <c r="L118" s="107" t="n">
        <f aca="false">L119+L120+L121+L122</f>
        <v>0</v>
      </c>
      <c r="M118" s="108" t="n">
        <f aca="false">M119+M120+M121+M122</f>
        <v>15000</v>
      </c>
      <c r="N118" s="124"/>
      <c r="O118" s="124"/>
      <c r="P118" s="124"/>
      <c r="Q118" s="124"/>
      <c r="R118" s="124"/>
      <c r="S118" s="124"/>
      <c r="T118" s="124"/>
      <c r="U118" s="124"/>
      <c r="V118" s="124"/>
      <c r="W118" s="124"/>
      <c r="X118" s="124"/>
      <c r="Y118" s="124"/>
      <c r="Z118" s="124"/>
      <c r="AA118" s="124"/>
    </row>
    <row r="119" customFormat="false" ht="15.75" hidden="false" customHeight="false" outlineLevel="0" collapsed="false">
      <c r="A119" s="288"/>
      <c r="B119" s="288"/>
      <c r="C119" s="311"/>
      <c r="D119" s="311"/>
      <c r="E119" s="311"/>
      <c r="F119" s="312"/>
      <c r="G119" s="304" t="s">
        <v>30</v>
      </c>
      <c r="H119" s="304"/>
      <c r="I119" s="313"/>
      <c r="J119" s="123"/>
      <c r="K119" s="298"/>
      <c r="L119" s="107"/>
      <c r="M119" s="108"/>
      <c r="N119" s="124"/>
      <c r="O119" s="124"/>
      <c r="P119" s="124"/>
      <c r="Q119" s="124"/>
      <c r="R119" s="124"/>
      <c r="S119" s="124"/>
      <c r="T119" s="124"/>
      <c r="U119" s="124"/>
      <c r="V119" s="124"/>
      <c r="W119" s="124"/>
      <c r="X119" s="124"/>
      <c r="Y119" s="124"/>
      <c r="Z119" s="124"/>
      <c r="AA119" s="124"/>
    </row>
    <row r="120" customFormat="false" ht="15" hidden="false" customHeight="true" outlineLevel="0" collapsed="false">
      <c r="A120" s="288"/>
      <c r="B120" s="288"/>
      <c r="C120" s="311"/>
      <c r="D120" s="311"/>
      <c r="E120" s="311"/>
      <c r="F120" s="312"/>
      <c r="G120" s="304" t="s">
        <v>32</v>
      </c>
      <c r="H120" s="304"/>
      <c r="I120" s="313"/>
      <c r="J120" s="123"/>
      <c r="K120" s="298"/>
      <c r="L120" s="107"/>
      <c r="M120" s="108"/>
      <c r="N120" s="124"/>
      <c r="O120" s="124"/>
      <c r="P120" s="124"/>
      <c r="Q120" s="124"/>
      <c r="R120" s="124"/>
      <c r="S120" s="124"/>
      <c r="T120" s="124"/>
      <c r="U120" s="124"/>
      <c r="V120" s="124"/>
      <c r="W120" s="124"/>
      <c r="X120" s="124"/>
      <c r="Y120" s="124"/>
      <c r="Z120" s="124"/>
      <c r="AA120" s="124"/>
    </row>
    <row r="121" customFormat="false" ht="15" hidden="false" customHeight="true" outlineLevel="0" collapsed="false">
      <c r="A121" s="288"/>
      <c r="B121" s="288"/>
      <c r="C121" s="311"/>
      <c r="D121" s="311"/>
      <c r="E121" s="311"/>
      <c r="F121" s="312"/>
      <c r="G121" s="304" t="s">
        <v>33</v>
      </c>
      <c r="H121" s="304"/>
      <c r="I121" s="313"/>
      <c r="J121" s="123"/>
      <c r="K121" s="298"/>
      <c r="L121" s="107"/>
      <c r="M121" s="108" t="n">
        <v>15000</v>
      </c>
      <c r="N121" s="124"/>
      <c r="O121" s="124"/>
      <c r="P121" s="124"/>
      <c r="Q121" s="124"/>
      <c r="R121" s="124"/>
      <c r="S121" s="124"/>
      <c r="T121" s="124"/>
      <c r="U121" s="124"/>
      <c r="V121" s="124"/>
      <c r="W121" s="124"/>
      <c r="X121" s="124"/>
      <c r="Y121" s="124"/>
      <c r="Z121" s="124"/>
      <c r="AA121" s="124"/>
    </row>
    <row r="122" customFormat="false" ht="109.5" hidden="false" customHeight="true" outlineLevel="0" collapsed="false">
      <c r="A122" s="288"/>
      <c r="B122" s="288"/>
      <c r="C122" s="311"/>
      <c r="D122" s="311"/>
      <c r="E122" s="311"/>
      <c r="F122" s="312"/>
      <c r="G122" s="304" t="s">
        <v>34</v>
      </c>
      <c r="H122" s="304"/>
      <c r="I122" s="313"/>
      <c r="J122" s="123"/>
      <c r="K122" s="298"/>
      <c r="L122" s="107"/>
      <c r="M122" s="108"/>
      <c r="N122" s="124"/>
      <c r="O122" s="124"/>
      <c r="P122" s="124"/>
      <c r="Q122" s="124"/>
      <c r="R122" s="124"/>
      <c r="S122" s="124"/>
      <c r="T122" s="124"/>
      <c r="U122" s="124"/>
      <c r="V122" s="124"/>
      <c r="W122" s="124"/>
      <c r="X122" s="124"/>
      <c r="Y122" s="124"/>
      <c r="Z122" s="124"/>
      <c r="AA122" s="124"/>
    </row>
    <row r="123" customFormat="false" ht="0.75" hidden="false" customHeight="true" outlineLevel="0" collapsed="false">
      <c r="A123" s="288"/>
      <c r="B123" s="288"/>
      <c r="C123" s="311"/>
      <c r="D123" s="311"/>
      <c r="E123" s="311"/>
      <c r="F123" s="312"/>
      <c r="G123" s="314"/>
      <c r="H123" s="315"/>
      <c r="I123" s="316"/>
      <c r="J123" s="123"/>
      <c r="K123" s="298"/>
      <c r="L123" s="107"/>
      <c r="M123" s="108"/>
      <c r="N123" s="124"/>
      <c r="O123" s="124"/>
      <c r="P123" s="124"/>
      <c r="Q123" s="124"/>
      <c r="R123" s="124"/>
      <c r="S123" s="124"/>
      <c r="T123" s="124"/>
      <c r="U123" s="124"/>
      <c r="V123" s="124"/>
      <c r="W123" s="124"/>
      <c r="X123" s="124"/>
      <c r="Y123" s="124"/>
      <c r="Z123" s="124"/>
      <c r="AA123" s="124"/>
    </row>
    <row r="124" customFormat="false" ht="15.75" hidden="false" customHeight="false" outlineLevel="0" collapsed="false">
      <c r="A124" s="288"/>
      <c r="B124" s="288"/>
      <c r="C124" s="311"/>
      <c r="D124" s="311"/>
      <c r="E124" s="311"/>
      <c r="F124" s="312"/>
      <c r="G124" s="314"/>
      <c r="H124" s="317"/>
      <c r="I124" s="318"/>
      <c r="J124" s="319"/>
      <c r="K124" s="320"/>
      <c r="L124" s="321"/>
      <c r="M124" s="322"/>
      <c r="N124" s="124"/>
      <c r="O124" s="124"/>
      <c r="P124" s="124"/>
      <c r="Q124" s="124"/>
      <c r="R124" s="124"/>
      <c r="S124" s="124"/>
      <c r="T124" s="124"/>
      <c r="U124" s="124"/>
      <c r="V124" s="124"/>
      <c r="W124" s="124"/>
      <c r="X124" s="124"/>
      <c r="Y124" s="124"/>
      <c r="Z124" s="124"/>
      <c r="AA124" s="124"/>
    </row>
    <row r="125" customFormat="false" ht="92.25" hidden="false" customHeight="true" outlineLevel="0" collapsed="false">
      <c r="A125" s="323" t="s">
        <v>257</v>
      </c>
      <c r="B125" s="323"/>
      <c r="C125" s="255" t="s">
        <v>251</v>
      </c>
      <c r="D125" s="281" t="s">
        <v>28</v>
      </c>
      <c r="E125" s="281" t="s">
        <v>28</v>
      </c>
      <c r="F125" s="281" t="s">
        <v>28</v>
      </c>
      <c r="G125" s="255" t="s">
        <v>110</v>
      </c>
      <c r="H125" s="324" t="s">
        <v>110</v>
      </c>
      <c r="I125" s="310" t="s">
        <v>110</v>
      </c>
      <c r="J125" s="123"/>
      <c r="K125" s="298"/>
      <c r="L125" s="107"/>
      <c r="M125" s="108"/>
      <c r="N125" s="124"/>
      <c r="O125" s="124"/>
      <c r="P125" s="124"/>
      <c r="Q125" s="124"/>
      <c r="R125" s="124"/>
      <c r="S125" s="124"/>
      <c r="T125" s="124"/>
      <c r="U125" s="124"/>
      <c r="V125" s="124"/>
      <c r="W125" s="124"/>
      <c r="X125" s="124"/>
      <c r="Y125" s="124"/>
      <c r="Z125" s="124"/>
      <c r="AA125" s="124"/>
    </row>
    <row r="126" s="124" customFormat="true" ht="69" hidden="false" customHeight="true" outlineLevel="0" collapsed="false">
      <c r="A126" s="323" t="s">
        <v>258</v>
      </c>
      <c r="B126" s="323"/>
      <c r="C126" s="255" t="s">
        <v>251</v>
      </c>
      <c r="D126" s="281" t="s">
        <v>28</v>
      </c>
      <c r="E126" s="281" t="s">
        <v>28</v>
      </c>
      <c r="F126" s="281" t="s">
        <v>28</v>
      </c>
      <c r="G126" s="255" t="s">
        <v>110</v>
      </c>
      <c r="H126" s="324" t="s">
        <v>110</v>
      </c>
      <c r="I126" s="310" t="s">
        <v>110</v>
      </c>
      <c r="J126" s="123"/>
      <c r="K126" s="298"/>
      <c r="L126" s="107"/>
      <c r="M126" s="108"/>
    </row>
    <row r="127" s="124" customFormat="true" ht="57" hidden="false" customHeight="true" outlineLevel="0" collapsed="false">
      <c r="A127" s="323" t="s">
        <v>259</v>
      </c>
      <c r="B127" s="323"/>
      <c r="C127" s="255" t="s">
        <v>251</v>
      </c>
      <c r="D127" s="281" t="s">
        <v>28</v>
      </c>
      <c r="E127" s="281" t="s">
        <v>28</v>
      </c>
      <c r="F127" s="281" t="s">
        <v>28</v>
      </c>
      <c r="G127" s="255" t="s">
        <v>110</v>
      </c>
      <c r="H127" s="324" t="s">
        <v>110</v>
      </c>
      <c r="I127" s="310" t="s">
        <v>110</v>
      </c>
      <c r="J127" s="123"/>
      <c r="K127" s="298"/>
      <c r="L127" s="107"/>
      <c r="M127" s="108"/>
      <c r="O127" s="13"/>
      <c r="P127" s="13"/>
      <c r="Q127" s="13"/>
      <c r="R127" s="13"/>
      <c r="S127" s="13"/>
      <c r="T127" s="13"/>
      <c r="U127" s="13"/>
      <c r="V127" s="13"/>
      <c r="W127" s="13"/>
      <c r="X127" s="13"/>
      <c r="Y127" s="13"/>
      <c r="Z127" s="13"/>
      <c r="AA127" s="13"/>
    </row>
    <row r="128" s="124" customFormat="true" ht="15" hidden="false" customHeight="true" outlineLevel="0" collapsed="false">
      <c r="A128" s="325" t="s">
        <v>260</v>
      </c>
      <c r="B128" s="325"/>
      <c r="C128" s="326" t="s">
        <v>251</v>
      </c>
      <c r="D128" s="271" t="s">
        <v>27</v>
      </c>
      <c r="E128" s="271"/>
      <c r="F128" s="275"/>
      <c r="G128" s="272" t="s">
        <v>29</v>
      </c>
      <c r="H128" s="272"/>
      <c r="I128" s="273"/>
      <c r="J128" s="106" t="n">
        <f aca="false">J129+J130+J131+J132</f>
        <v>0</v>
      </c>
      <c r="K128" s="298" t="n">
        <f aca="false">K129+K130+K131+K132</f>
        <v>0</v>
      </c>
      <c r="L128" s="107" t="n">
        <f aca="false">L129+L130+L131+L132</f>
        <v>0</v>
      </c>
      <c r="M128" s="108" t="n">
        <f aca="false">M129+M130+M131+M132</f>
        <v>6000</v>
      </c>
      <c r="N128" s="327"/>
      <c r="O128" s="13"/>
      <c r="P128" s="13"/>
      <c r="Q128" s="13"/>
      <c r="R128" s="13"/>
      <c r="S128" s="13"/>
      <c r="T128" s="13"/>
      <c r="U128" s="13"/>
      <c r="V128" s="13"/>
      <c r="W128" s="13"/>
      <c r="X128" s="13"/>
      <c r="Y128" s="13"/>
      <c r="Z128" s="13"/>
      <c r="AA128" s="13"/>
    </row>
    <row r="129" s="124" customFormat="true" ht="15.75" hidden="false" customHeight="false" outlineLevel="0" collapsed="false">
      <c r="A129" s="325"/>
      <c r="B129" s="325"/>
      <c r="C129" s="326"/>
      <c r="D129" s="271"/>
      <c r="E129" s="271"/>
      <c r="F129" s="275"/>
      <c r="G129" s="272" t="s">
        <v>30</v>
      </c>
      <c r="H129" s="272"/>
      <c r="I129" s="273"/>
      <c r="J129" s="40" t="n">
        <v>0</v>
      </c>
      <c r="K129" s="298"/>
      <c r="L129" s="50"/>
      <c r="M129" s="65"/>
      <c r="N129" s="327"/>
      <c r="O129" s="13"/>
      <c r="P129" s="13"/>
      <c r="Q129" s="13"/>
      <c r="R129" s="13"/>
      <c r="S129" s="13"/>
      <c r="T129" s="13"/>
      <c r="U129" s="13"/>
      <c r="V129" s="13"/>
      <c r="W129" s="13"/>
      <c r="X129" s="13"/>
      <c r="Y129" s="13"/>
      <c r="Z129" s="13"/>
      <c r="AA129" s="13"/>
    </row>
    <row r="130" s="124" customFormat="true" ht="15" hidden="false" customHeight="true" outlineLevel="0" collapsed="false">
      <c r="A130" s="325"/>
      <c r="B130" s="325"/>
      <c r="C130" s="326"/>
      <c r="D130" s="271" t="s">
        <v>31</v>
      </c>
      <c r="E130" s="271"/>
      <c r="F130" s="275"/>
      <c r="G130" s="272" t="s">
        <v>32</v>
      </c>
      <c r="H130" s="272"/>
      <c r="I130" s="273"/>
      <c r="J130" s="40" t="n">
        <v>0</v>
      </c>
      <c r="K130" s="274"/>
      <c r="L130" s="50"/>
      <c r="M130" s="65"/>
      <c r="N130" s="327"/>
      <c r="O130" s="13"/>
      <c r="P130" s="13"/>
      <c r="Q130" s="13"/>
      <c r="R130" s="13"/>
      <c r="S130" s="13"/>
      <c r="T130" s="13"/>
      <c r="U130" s="13"/>
      <c r="V130" s="13"/>
      <c r="W130" s="13"/>
      <c r="X130" s="13"/>
      <c r="Y130" s="13"/>
      <c r="Z130" s="13"/>
      <c r="AA130" s="13"/>
    </row>
    <row r="131" s="124" customFormat="true" ht="15" hidden="false" customHeight="true" outlineLevel="0" collapsed="false">
      <c r="A131" s="325"/>
      <c r="B131" s="325"/>
      <c r="C131" s="326"/>
      <c r="D131" s="271" t="s">
        <v>33</v>
      </c>
      <c r="E131" s="271"/>
      <c r="F131" s="275"/>
      <c r="G131" s="272" t="s">
        <v>33</v>
      </c>
      <c r="H131" s="272"/>
      <c r="I131" s="273"/>
      <c r="J131" s="40" t="n">
        <v>0</v>
      </c>
      <c r="K131" s="274"/>
      <c r="L131" s="50" t="n">
        <v>0</v>
      </c>
      <c r="M131" s="65" t="n">
        <v>6000</v>
      </c>
      <c r="N131" s="327"/>
      <c r="O131" s="13"/>
      <c r="P131" s="13"/>
      <c r="Q131" s="13"/>
      <c r="R131" s="13"/>
      <c r="S131" s="13"/>
      <c r="T131" s="13"/>
      <c r="U131" s="13"/>
      <c r="V131" s="13"/>
      <c r="W131" s="13"/>
      <c r="X131" s="13"/>
      <c r="Y131" s="13"/>
      <c r="Z131" s="13"/>
      <c r="AA131" s="13"/>
    </row>
    <row r="132" s="124" customFormat="true" ht="15.75" hidden="false" customHeight="false" outlineLevel="0" collapsed="false">
      <c r="A132" s="325"/>
      <c r="B132" s="325"/>
      <c r="C132" s="326"/>
      <c r="D132" s="271"/>
      <c r="E132" s="271"/>
      <c r="F132" s="275"/>
      <c r="G132" s="272" t="s">
        <v>34</v>
      </c>
      <c r="H132" s="272"/>
      <c r="I132" s="273"/>
      <c r="J132" s="40" t="n">
        <v>0</v>
      </c>
      <c r="K132" s="274"/>
      <c r="L132" s="50"/>
      <c r="M132" s="65"/>
      <c r="N132" s="327"/>
      <c r="O132" s="13"/>
      <c r="P132" s="13"/>
      <c r="Q132" s="13"/>
      <c r="R132" s="13"/>
      <c r="S132" s="13"/>
      <c r="T132" s="13"/>
      <c r="U132" s="13"/>
      <c r="V132" s="13"/>
      <c r="W132" s="13"/>
      <c r="X132" s="13"/>
      <c r="Y132" s="13"/>
      <c r="Z132" s="13"/>
      <c r="AA132" s="13"/>
    </row>
    <row r="133" s="12" customFormat="true" ht="67.5" hidden="false" customHeight="true" outlineLevel="0" collapsed="false">
      <c r="A133" s="286" t="s">
        <v>261</v>
      </c>
      <c r="B133" s="286"/>
      <c r="C133" s="287" t="s">
        <v>251</v>
      </c>
      <c r="D133" s="287" t="s">
        <v>28</v>
      </c>
      <c r="E133" s="287" t="s">
        <v>28</v>
      </c>
      <c r="F133" s="287" t="s">
        <v>28</v>
      </c>
      <c r="G133" s="287" t="s">
        <v>28</v>
      </c>
      <c r="H133" s="287" t="s">
        <v>28</v>
      </c>
      <c r="I133" s="328" t="s">
        <v>28</v>
      </c>
      <c r="J133" s="29"/>
      <c r="K133" s="259"/>
      <c r="L133" s="31"/>
      <c r="M133" s="329"/>
      <c r="N133" s="330"/>
      <c r="O133" s="13"/>
      <c r="P133" s="13"/>
      <c r="Q133" s="13"/>
      <c r="R133" s="13"/>
      <c r="S133" s="13"/>
      <c r="T133" s="13"/>
      <c r="U133" s="13"/>
      <c r="V133" s="13"/>
      <c r="W133" s="13"/>
      <c r="X133" s="13"/>
      <c r="Y133" s="13"/>
      <c r="Z133" s="13"/>
      <c r="AA133" s="13"/>
    </row>
    <row r="134" s="12" customFormat="true" ht="15" hidden="false" customHeight="true" outlineLevel="0" collapsed="false">
      <c r="A134" s="288" t="s">
        <v>262</v>
      </c>
      <c r="B134" s="288"/>
      <c r="C134" s="287" t="s">
        <v>251</v>
      </c>
      <c r="D134" s="271" t="s">
        <v>27</v>
      </c>
      <c r="E134" s="271"/>
      <c r="F134" s="275"/>
      <c r="G134" s="272" t="s">
        <v>29</v>
      </c>
      <c r="H134" s="272"/>
      <c r="I134" s="273"/>
      <c r="J134" s="40" t="n">
        <f aca="false">J135+J136+J137+J138</f>
        <v>0</v>
      </c>
      <c r="K134" s="274" t="n">
        <f aca="false">K135+K136+K137+K138</f>
        <v>0</v>
      </c>
      <c r="L134" s="50" t="n">
        <f aca="false">L135+L136+L137+L138</f>
        <v>0</v>
      </c>
      <c r="M134" s="65" t="n">
        <f aca="false">I137</f>
        <v>0</v>
      </c>
      <c r="N134" s="327"/>
      <c r="O134" s="13"/>
      <c r="P134" s="13"/>
      <c r="Q134" s="13"/>
      <c r="R134" s="13"/>
      <c r="S134" s="13"/>
      <c r="T134" s="13"/>
      <c r="U134" s="13"/>
      <c r="V134" s="13"/>
      <c r="W134" s="13"/>
      <c r="X134" s="13"/>
      <c r="Y134" s="13"/>
      <c r="Z134" s="13"/>
      <c r="AA134" s="13"/>
    </row>
    <row r="135" s="12" customFormat="true" ht="15.75" hidden="false" customHeight="false" outlineLevel="0" collapsed="false">
      <c r="A135" s="288"/>
      <c r="B135" s="288"/>
      <c r="C135" s="287"/>
      <c r="D135" s="271"/>
      <c r="E135" s="271"/>
      <c r="F135" s="275"/>
      <c r="G135" s="272" t="s">
        <v>30</v>
      </c>
      <c r="H135" s="272"/>
      <c r="I135" s="273"/>
      <c r="J135" s="40" t="n">
        <v>0</v>
      </c>
      <c r="K135" s="274"/>
      <c r="L135" s="50"/>
      <c r="M135" s="65"/>
      <c r="N135" s="327"/>
      <c r="O135" s="13"/>
      <c r="P135" s="13"/>
      <c r="Q135" s="13"/>
      <c r="R135" s="13"/>
      <c r="S135" s="13"/>
      <c r="T135" s="13"/>
      <c r="U135" s="13"/>
      <c r="V135" s="13"/>
      <c r="W135" s="13"/>
      <c r="X135" s="13"/>
      <c r="Y135" s="13"/>
      <c r="Z135" s="13"/>
      <c r="AA135" s="13"/>
    </row>
    <row r="136" s="12" customFormat="true" ht="15" hidden="false" customHeight="true" outlineLevel="0" collapsed="false">
      <c r="A136" s="288"/>
      <c r="B136" s="288"/>
      <c r="C136" s="287"/>
      <c r="D136" s="271" t="s">
        <v>31</v>
      </c>
      <c r="E136" s="271"/>
      <c r="F136" s="275"/>
      <c r="G136" s="272" t="s">
        <v>32</v>
      </c>
      <c r="H136" s="272"/>
      <c r="I136" s="273"/>
      <c r="J136" s="40" t="n">
        <v>0</v>
      </c>
      <c r="K136" s="274"/>
      <c r="L136" s="50"/>
      <c r="M136" s="65"/>
      <c r="N136" s="327"/>
      <c r="O136" s="13"/>
      <c r="P136" s="13"/>
      <c r="Q136" s="13"/>
      <c r="R136" s="13"/>
      <c r="S136" s="13"/>
      <c r="T136" s="13"/>
      <c r="U136" s="13"/>
      <c r="V136" s="13"/>
      <c r="W136" s="13"/>
      <c r="X136" s="13"/>
      <c r="Y136" s="13"/>
      <c r="Z136" s="13"/>
      <c r="AA136" s="13"/>
    </row>
    <row r="137" s="12" customFormat="true" ht="15" hidden="false" customHeight="true" outlineLevel="0" collapsed="false">
      <c r="A137" s="288"/>
      <c r="B137" s="288"/>
      <c r="C137" s="287"/>
      <c r="D137" s="271" t="s">
        <v>33</v>
      </c>
      <c r="E137" s="271"/>
      <c r="F137" s="275"/>
      <c r="G137" s="272" t="s">
        <v>33</v>
      </c>
      <c r="H137" s="272"/>
      <c r="I137" s="273"/>
      <c r="J137" s="40" t="n">
        <v>0</v>
      </c>
      <c r="K137" s="274"/>
      <c r="L137" s="50" t="n">
        <v>0</v>
      </c>
      <c r="M137" s="65" t="n">
        <v>31639.2</v>
      </c>
      <c r="N137" s="327"/>
      <c r="O137" s="13"/>
      <c r="P137" s="13"/>
      <c r="Q137" s="13"/>
      <c r="R137" s="13"/>
      <c r="S137" s="13"/>
      <c r="T137" s="13"/>
      <c r="U137" s="13"/>
      <c r="V137" s="13"/>
      <c r="W137" s="13"/>
      <c r="X137" s="13"/>
      <c r="Y137" s="13"/>
      <c r="Z137" s="13"/>
      <c r="AA137" s="13"/>
    </row>
    <row r="138" s="12" customFormat="true" ht="15.75" hidden="false" customHeight="false" outlineLevel="0" collapsed="false">
      <c r="A138" s="288"/>
      <c r="B138" s="288"/>
      <c r="C138" s="287"/>
      <c r="D138" s="271"/>
      <c r="E138" s="271"/>
      <c r="F138" s="275"/>
      <c r="G138" s="272" t="s">
        <v>34</v>
      </c>
      <c r="H138" s="272"/>
      <c r="I138" s="273"/>
      <c r="J138" s="40" t="n">
        <v>0</v>
      </c>
      <c r="K138" s="274"/>
      <c r="L138" s="50"/>
      <c r="M138" s="65"/>
      <c r="N138" s="327"/>
      <c r="O138" s="13"/>
      <c r="P138" s="13"/>
      <c r="Q138" s="13"/>
      <c r="R138" s="13"/>
      <c r="S138" s="13"/>
      <c r="T138" s="13"/>
      <c r="U138" s="13"/>
      <c r="V138" s="13"/>
      <c r="W138" s="13"/>
      <c r="X138" s="13"/>
      <c r="Y138" s="13"/>
      <c r="Z138" s="13"/>
      <c r="AA138" s="13"/>
    </row>
    <row r="139" s="12" customFormat="true" ht="77.25" hidden="false" customHeight="true" outlineLevel="0" collapsed="false">
      <c r="A139" s="291" t="s">
        <v>263</v>
      </c>
      <c r="B139" s="291"/>
      <c r="C139" s="287" t="s">
        <v>251</v>
      </c>
      <c r="D139" s="287" t="s">
        <v>28</v>
      </c>
      <c r="E139" s="287" t="s">
        <v>28</v>
      </c>
      <c r="F139" s="287" t="s">
        <v>28</v>
      </c>
      <c r="G139" s="287" t="s">
        <v>28</v>
      </c>
      <c r="H139" s="287" t="s">
        <v>28</v>
      </c>
      <c r="I139" s="328" t="s">
        <v>28</v>
      </c>
      <c r="J139" s="40"/>
      <c r="K139" s="274"/>
      <c r="L139" s="50"/>
      <c r="M139" s="65"/>
      <c r="N139" s="327"/>
      <c r="O139" s="13"/>
      <c r="P139" s="13"/>
      <c r="Q139" s="13"/>
      <c r="R139" s="13"/>
      <c r="S139" s="13"/>
      <c r="T139" s="13"/>
      <c r="U139" s="13"/>
      <c r="V139" s="13"/>
      <c r="W139" s="13"/>
      <c r="X139" s="13"/>
      <c r="Y139" s="13"/>
      <c r="Z139" s="13"/>
      <c r="AA139" s="13"/>
    </row>
    <row r="140" s="12" customFormat="true" ht="15" hidden="false" customHeight="true" outlineLevel="0" collapsed="false">
      <c r="A140" s="289" t="s">
        <v>264</v>
      </c>
      <c r="B140" s="288"/>
      <c r="C140" s="287" t="s">
        <v>251</v>
      </c>
      <c r="D140" s="271" t="s">
        <v>27</v>
      </c>
      <c r="E140" s="271"/>
      <c r="F140" s="275"/>
      <c r="G140" s="272" t="s">
        <v>29</v>
      </c>
      <c r="H140" s="272"/>
      <c r="I140" s="273"/>
      <c r="J140" s="40" t="n">
        <f aca="false">J141+J142+J143+J144</f>
        <v>0</v>
      </c>
      <c r="K140" s="274" t="n">
        <f aca="false">K141+K142+K143+K144</f>
        <v>0</v>
      </c>
      <c r="L140" s="50" t="n">
        <f aca="false">L141+L142+L143+L144</f>
        <v>0</v>
      </c>
      <c r="M140" s="65" t="n">
        <f aca="false">M143</f>
        <v>22278.7</v>
      </c>
      <c r="N140" s="331"/>
      <c r="O140" s="13"/>
      <c r="P140" s="13"/>
      <c r="Q140" s="13"/>
      <c r="R140" s="13"/>
      <c r="S140" s="13"/>
      <c r="T140" s="13"/>
      <c r="U140" s="13"/>
      <c r="V140" s="13"/>
      <c r="W140" s="13"/>
      <c r="X140" s="13"/>
      <c r="Y140" s="13"/>
      <c r="Z140" s="13"/>
      <c r="AA140" s="13"/>
    </row>
    <row r="141" s="12" customFormat="true" ht="15.75" hidden="false" customHeight="false" outlineLevel="0" collapsed="false">
      <c r="A141" s="289"/>
      <c r="B141" s="288"/>
      <c r="C141" s="287"/>
      <c r="D141" s="271"/>
      <c r="E141" s="271"/>
      <c r="F141" s="275"/>
      <c r="G141" s="272" t="s">
        <v>30</v>
      </c>
      <c r="H141" s="272"/>
      <c r="I141" s="273"/>
      <c r="J141" s="40" t="n">
        <v>0</v>
      </c>
      <c r="K141" s="274"/>
      <c r="L141" s="50"/>
      <c r="M141" s="65"/>
      <c r="N141" s="331"/>
      <c r="O141" s="13"/>
      <c r="P141" s="13"/>
      <c r="Q141" s="13"/>
      <c r="R141" s="13"/>
      <c r="S141" s="13"/>
      <c r="T141" s="13"/>
      <c r="U141" s="13"/>
      <c r="V141" s="13"/>
      <c r="W141" s="13"/>
      <c r="X141" s="13"/>
      <c r="Y141" s="13"/>
      <c r="Z141" s="13"/>
      <c r="AA141" s="13"/>
    </row>
    <row r="142" s="12" customFormat="true" ht="15" hidden="false" customHeight="true" outlineLevel="0" collapsed="false">
      <c r="A142" s="289"/>
      <c r="B142" s="288"/>
      <c r="C142" s="287"/>
      <c r="D142" s="271" t="s">
        <v>31</v>
      </c>
      <c r="E142" s="271"/>
      <c r="F142" s="275"/>
      <c r="G142" s="272" t="s">
        <v>32</v>
      </c>
      <c r="H142" s="272"/>
      <c r="I142" s="273"/>
      <c r="J142" s="40" t="n">
        <v>0</v>
      </c>
      <c r="K142" s="274"/>
      <c r="L142" s="50"/>
      <c r="M142" s="65"/>
      <c r="N142" s="331"/>
      <c r="O142" s="13"/>
      <c r="P142" s="13"/>
      <c r="Q142" s="13"/>
      <c r="R142" s="13"/>
      <c r="S142" s="13"/>
      <c r="T142" s="13"/>
      <c r="U142" s="13"/>
      <c r="V142" s="13"/>
      <c r="W142" s="13"/>
      <c r="X142" s="13"/>
      <c r="Y142" s="13"/>
      <c r="Z142" s="13"/>
      <c r="AA142" s="13"/>
    </row>
    <row r="143" s="12" customFormat="true" ht="15" hidden="false" customHeight="true" outlineLevel="0" collapsed="false">
      <c r="A143" s="289"/>
      <c r="B143" s="288"/>
      <c r="C143" s="287"/>
      <c r="D143" s="271" t="s">
        <v>33</v>
      </c>
      <c r="E143" s="271"/>
      <c r="F143" s="275"/>
      <c r="G143" s="272" t="s">
        <v>33</v>
      </c>
      <c r="H143" s="272"/>
      <c r="I143" s="273"/>
      <c r="J143" s="40" t="n">
        <v>0</v>
      </c>
      <c r="K143" s="274"/>
      <c r="L143" s="50" t="n">
        <v>0</v>
      </c>
      <c r="M143" s="246" t="n">
        <v>22278.7</v>
      </c>
      <c r="N143" s="331"/>
      <c r="O143" s="13"/>
      <c r="P143" s="13"/>
      <c r="Q143" s="13"/>
      <c r="R143" s="13"/>
      <c r="S143" s="13"/>
      <c r="T143" s="13"/>
      <c r="U143" s="13"/>
      <c r="V143" s="13"/>
      <c r="W143" s="13"/>
      <c r="X143" s="13"/>
      <c r="Y143" s="13"/>
      <c r="Z143" s="13"/>
      <c r="AA143" s="13"/>
    </row>
    <row r="144" s="12" customFormat="true" ht="15.75" hidden="false" customHeight="false" outlineLevel="0" collapsed="false">
      <c r="A144" s="289"/>
      <c r="B144" s="288"/>
      <c r="C144" s="287"/>
      <c r="D144" s="271"/>
      <c r="E144" s="271"/>
      <c r="F144" s="275"/>
      <c r="G144" s="272" t="s">
        <v>34</v>
      </c>
      <c r="H144" s="272"/>
      <c r="I144" s="273"/>
      <c r="J144" s="40" t="n">
        <v>0</v>
      </c>
      <c r="K144" s="274"/>
      <c r="L144" s="50"/>
      <c r="M144" s="65"/>
      <c r="N144" s="331"/>
      <c r="O144" s="124"/>
      <c r="P144" s="124"/>
      <c r="Q144" s="124"/>
      <c r="R144" s="124"/>
      <c r="S144" s="124"/>
      <c r="T144" s="124"/>
      <c r="U144" s="124"/>
      <c r="V144" s="124"/>
      <c r="W144" s="124"/>
      <c r="X144" s="124"/>
      <c r="Y144" s="124"/>
      <c r="Z144" s="124"/>
      <c r="AA144" s="124"/>
    </row>
    <row r="145" s="12" customFormat="true" ht="63.75" hidden="false" customHeight="true" outlineLevel="0" collapsed="false">
      <c r="A145" s="286" t="s">
        <v>265</v>
      </c>
      <c r="B145" s="291"/>
      <c r="C145" s="255" t="s">
        <v>251</v>
      </c>
      <c r="D145" s="287" t="s">
        <v>28</v>
      </c>
      <c r="E145" s="287" t="s">
        <v>28</v>
      </c>
      <c r="F145" s="287" t="s">
        <v>28</v>
      </c>
      <c r="G145" s="287" t="s">
        <v>28</v>
      </c>
      <c r="H145" s="255" t="s">
        <v>110</v>
      </c>
      <c r="I145" s="310" t="s">
        <v>110</v>
      </c>
      <c r="J145" s="123"/>
      <c r="K145" s="298"/>
      <c r="L145" s="107"/>
      <c r="M145" s="108"/>
      <c r="N145" s="124"/>
      <c r="O145" s="124"/>
      <c r="P145" s="124"/>
      <c r="Q145" s="124"/>
      <c r="R145" s="124"/>
      <c r="S145" s="124"/>
      <c r="T145" s="124"/>
      <c r="U145" s="124"/>
      <c r="V145" s="124"/>
      <c r="W145" s="124"/>
      <c r="X145" s="124"/>
      <c r="Y145" s="124"/>
      <c r="Z145" s="124"/>
      <c r="AA145" s="124"/>
    </row>
    <row r="146" s="12" customFormat="true" ht="15" hidden="false" customHeight="true" outlineLevel="0" collapsed="false">
      <c r="A146" s="304" t="s">
        <v>266</v>
      </c>
      <c r="B146" s="304"/>
      <c r="C146" s="255" t="s">
        <v>251</v>
      </c>
      <c r="D146" s="271" t="s">
        <v>27</v>
      </c>
      <c r="E146" s="271"/>
      <c r="F146" s="275"/>
      <c r="G146" s="272" t="s">
        <v>29</v>
      </c>
      <c r="H146" s="272"/>
      <c r="I146" s="273"/>
      <c r="J146" s="305"/>
      <c r="K146" s="306"/>
      <c r="L146" s="307"/>
      <c r="M146" s="108" t="n">
        <f aca="false">M149</f>
        <v>7452.1</v>
      </c>
      <c r="N146" s="124"/>
      <c r="O146" s="124"/>
      <c r="P146" s="124"/>
      <c r="Q146" s="124"/>
      <c r="R146" s="124"/>
      <c r="S146" s="124"/>
      <c r="T146" s="124"/>
      <c r="U146" s="124"/>
      <c r="V146" s="124"/>
      <c r="W146" s="124"/>
      <c r="X146" s="124"/>
      <c r="Y146" s="124"/>
      <c r="Z146" s="124"/>
      <c r="AA146" s="124"/>
    </row>
    <row r="147" s="12" customFormat="true" ht="15.75" hidden="false" customHeight="false" outlineLevel="0" collapsed="false">
      <c r="A147" s="304"/>
      <c r="B147" s="304"/>
      <c r="C147" s="255"/>
      <c r="D147" s="271"/>
      <c r="E147" s="271"/>
      <c r="F147" s="275"/>
      <c r="G147" s="272" t="s">
        <v>30</v>
      </c>
      <c r="H147" s="272"/>
      <c r="I147" s="273"/>
      <c r="J147" s="305"/>
      <c r="K147" s="306"/>
      <c r="L147" s="307"/>
      <c r="M147" s="108"/>
      <c r="N147" s="124"/>
      <c r="O147" s="124"/>
      <c r="P147" s="124"/>
      <c r="Q147" s="124"/>
      <c r="R147" s="124"/>
      <c r="S147" s="124"/>
      <c r="T147" s="124"/>
      <c r="U147" s="124"/>
      <c r="V147" s="124"/>
      <c r="W147" s="124"/>
      <c r="X147" s="124"/>
      <c r="Y147" s="124"/>
      <c r="Z147" s="124"/>
      <c r="AA147" s="124"/>
    </row>
    <row r="148" s="12" customFormat="true" ht="15" hidden="false" customHeight="true" outlineLevel="0" collapsed="false">
      <c r="A148" s="304"/>
      <c r="B148" s="304"/>
      <c r="C148" s="255"/>
      <c r="D148" s="271" t="s">
        <v>31</v>
      </c>
      <c r="E148" s="271"/>
      <c r="F148" s="275"/>
      <c r="G148" s="272" t="s">
        <v>32</v>
      </c>
      <c r="H148" s="272"/>
      <c r="I148" s="273"/>
      <c r="J148" s="305"/>
      <c r="K148" s="306"/>
      <c r="L148" s="307"/>
      <c r="M148" s="108"/>
      <c r="N148" s="124"/>
      <c r="O148" s="124"/>
      <c r="P148" s="124"/>
      <c r="Q148" s="124"/>
      <c r="R148" s="124"/>
      <c r="S148" s="124"/>
      <c r="T148" s="124"/>
      <c r="U148" s="124"/>
      <c r="V148" s="124"/>
      <c r="W148" s="124"/>
      <c r="X148" s="124"/>
      <c r="Y148" s="124"/>
      <c r="Z148" s="124"/>
      <c r="AA148" s="124"/>
    </row>
    <row r="149" s="12" customFormat="true" ht="15" hidden="false" customHeight="true" outlineLevel="0" collapsed="false">
      <c r="A149" s="304"/>
      <c r="B149" s="304"/>
      <c r="C149" s="255"/>
      <c r="D149" s="271" t="s">
        <v>33</v>
      </c>
      <c r="E149" s="271"/>
      <c r="F149" s="275"/>
      <c r="G149" s="272" t="s">
        <v>33</v>
      </c>
      <c r="H149" s="272"/>
      <c r="I149" s="273"/>
      <c r="J149" s="305"/>
      <c r="K149" s="306"/>
      <c r="L149" s="307"/>
      <c r="M149" s="108" t="n">
        <v>7452.1</v>
      </c>
      <c r="N149" s="124"/>
      <c r="O149" s="124"/>
      <c r="P149" s="124"/>
      <c r="Q149" s="124"/>
      <c r="R149" s="124"/>
      <c r="S149" s="124"/>
      <c r="T149" s="124"/>
      <c r="U149" s="124"/>
      <c r="V149" s="124"/>
      <c r="W149" s="124"/>
      <c r="X149" s="124"/>
      <c r="Y149" s="124"/>
      <c r="Z149" s="124"/>
      <c r="AA149" s="124"/>
    </row>
    <row r="150" s="12" customFormat="true" ht="15.75" hidden="false" customHeight="false" outlineLevel="0" collapsed="false">
      <c r="A150" s="304"/>
      <c r="B150" s="304"/>
      <c r="C150" s="255"/>
      <c r="D150" s="271"/>
      <c r="E150" s="271"/>
      <c r="F150" s="275"/>
      <c r="G150" s="272" t="s">
        <v>34</v>
      </c>
      <c r="H150" s="272"/>
      <c r="I150" s="273"/>
      <c r="J150" s="305"/>
      <c r="K150" s="306"/>
      <c r="L150" s="307"/>
      <c r="M150" s="108"/>
      <c r="N150" s="124"/>
      <c r="O150" s="124"/>
      <c r="P150" s="124"/>
      <c r="Q150" s="124"/>
      <c r="R150" s="124"/>
      <c r="S150" s="124"/>
      <c r="T150" s="124"/>
      <c r="U150" s="124"/>
      <c r="V150" s="124"/>
      <c r="W150" s="124"/>
      <c r="X150" s="124"/>
      <c r="Y150" s="124"/>
      <c r="Z150" s="124"/>
      <c r="AA150" s="124"/>
    </row>
    <row r="151" s="12" customFormat="true" ht="66.75" hidden="false" customHeight="true" outlineLevel="0" collapsed="false">
      <c r="A151" s="291" t="s">
        <v>267</v>
      </c>
      <c r="B151" s="291"/>
      <c r="C151" s="255" t="s">
        <v>251</v>
      </c>
      <c r="D151" s="287" t="s">
        <v>28</v>
      </c>
      <c r="E151" s="287" t="s">
        <v>28</v>
      </c>
      <c r="F151" s="287" t="s">
        <v>28</v>
      </c>
      <c r="G151" s="287" t="s">
        <v>28</v>
      </c>
      <c r="H151" s="255" t="s">
        <v>110</v>
      </c>
      <c r="I151" s="310" t="s">
        <v>110</v>
      </c>
      <c r="J151" s="123"/>
      <c r="K151" s="298"/>
      <c r="L151" s="107"/>
      <c r="M151" s="108"/>
      <c r="N151" s="124"/>
      <c r="O151" s="332"/>
      <c r="P151" s="332"/>
      <c r="Q151" s="332"/>
      <c r="R151" s="332"/>
      <c r="S151" s="332"/>
      <c r="T151" s="332"/>
      <c r="U151" s="332"/>
      <c r="V151" s="332"/>
      <c r="W151" s="332"/>
      <c r="X151" s="332"/>
      <c r="Y151" s="332"/>
      <c r="Z151" s="332"/>
      <c r="AA151" s="332"/>
    </row>
    <row r="152" s="12" customFormat="true" ht="15" hidden="false" customHeight="true" outlineLevel="0" collapsed="false">
      <c r="A152" s="288" t="s">
        <v>268</v>
      </c>
      <c r="B152" s="288"/>
      <c r="C152" s="287" t="s">
        <v>269</v>
      </c>
      <c r="D152" s="271" t="s">
        <v>27</v>
      </c>
      <c r="E152" s="271"/>
      <c r="F152" s="275"/>
      <c r="G152" s="272" t="s">
        <v>29</v>
      </c>
      <c r="H152" s="272"/>
      <c r="I152" s="273"/>
      <c r="J152" s="40" t="n">
        <f aca="false">J153+J154+J155+J156</f>
        <v>0</v>
      </c>
      <c r="K152" s="274"/>
      <c r="L152" s="50"/>
      <c r="M152" s="51"/>
      <c r="N152" s="333"/>
      <c r="O152" s="332"/>
      <c r="P152" s="332"/>
      <c r="Q152" s="332"/>
      <c r="R152" s="332"/>
      <c r="S152" s="332"/>
      <c r="T152" s="332"/>
      <c r="U152" s="332"/>
      <c r="V152" s="332"/>
      <c r="W152" s="332"/>
      <c r="X152" s="332"/>
      <c r="Y152" s="332"/>
      <c r="Z152" s="332"/>
      <c r="AA152" s="332"/>
    </row>
    <row r="153" s="12" customFormat="true" ht="15.75" hidden="false" customHeight="false" outlineLevel="0" collapsed="false">
      <c r="A153" s="288"/>
      <c r="B153" s="288"/>
      <c r="C153" s="287"/>
      <c r="D153" s="271"/>
      <c r="E153" s="271"/>
      <c r="F153" s="275"/>
      <c r="G153" s="272" t="s">
        <v>30</v>
      </c>
      <c r="H153" s="272"/>
      <c r="I153" s="273"/>
      <c r="J153" s="40" t="n">
        <v>0</v>
      </c>
      <c r="K153" s="274"/>
      <c r="L153" s="50"/>
      <c r="M153" s="51"/>
      <c r="N153" s="333"/>
      <c r="O153" s="332"/>
      <c r="P153" s="332"/>
      <c r="Q153" s="332"/>
      <c r="R153" s="332"/>
      <c r="S153" s="332"/>
      <c r="T153" s="332"/>
      <c r="U153" s="332"/>
      <c r="V153" s="332"/>
      <c r="W153" s="332"/>
      <c r="X153" s="332"/>
      <c r="Y153" s="332"/>
      <c r="Z153" s="332"/>
      <c r="AA153" s="332"/>
    </row>
    <row r="154" s="12" customFormat="true" ht="15" hidden="false" customHeight="true" outlineLevel="0" collapsed="false">
      <c r="A154" s="288"/>
      <c r="B154" s="288"/>
      <c r="C154" s="287"/>
      <c r="D154" s="271" t="s">
        <v>31</v>
      </c>
      <c r="E154" s="271"/>
      <c r="F154" s="275"/>
      <c r="G154" s="272" t="s">
        <v>32</v>
      </c>
      <c r="H154" s="272"/>
      <c r="I154" s="273"/>
      <c r="J154" s="40" t="n">
        <v>0</v>
      </c>
      <c r="K154" s="274"/>
      <c r="L154" s="50"/>
      <c r="M154" s="51"/>
      <c r="N154" s="333"/>
      <c r="O154" s="332"/>
      <c r="P154" s="332"/>
      <c r="Q154" s="332"/>
      <c r="R154" s="332"/>
      <c r="S154" s="332"/>
      <c r="T154" s="332"/>
      <c r="U154" s="332"/>
      <c r="V154" s="332"/>
      <c r="W154" s="332"/>
      <c r="X154" s="332"/>
      <c r="Y154" s="332"/>
      <c r="Z154" s="332"/>
      <c r="AA154" s="332"/>
    </row>
    <row r="155" s="12" customFormat="true" ht="15" hidden="false" customHeight="true" outlineLevel="0" collapsed="false">
      <c r="A155" s="288"/>
      <c r="B155" s="288"/>
      <c r="C155" s="287"/>
      <c r="D155" s="271" t="s">
        <v>33</v>
      </c>
      <c r="E155" s="271"/>
      <c r="F155" s="275"/>
      <c r="G155" s="272" t="s">
        <v>33</v>
      </c>
      <c r="H155" s="272"/>
      <c r="I155" s="273"/>
      <c r="J155" s="40" t="n">
        <v>0</v>
      </c>
      <c r="K155" s="274"/>
      <c r="L155" s="50"/>
      <c r="M155" s="51"/>
      <c r="N155" s="333"/>
      <c r="O155" s="332"/>
      <c r="P155" s="332"/>
      <c r="Q155" s="332"/>
      <c r="R155" s="332"/>
      <c r="S155" s="332"/>
      <c r="T155" s="332"/>
      <c r="U155" s="332"/>
      <c r="V155" s="332"/>
      <c r="W155" s="332"/>
      <c r="X155" s="332"/>
      <c r="Y155" s="332"/>
      <c r="Z155" s="332"/>
      <c r="AA155" s="332"/>
    </row>
    <row r="156" s="38" customFormat="true" ht="15.75" hidden="false" customHeight="false" outlineLevel="0" collapsed="false">
      <c r="A156" s="288"/>
      <c r="B156" s="288"/>
      <c r="C156" s="287"/>
      <c r="D156" s="271"/>
      <c r="E156" s="271"/>
      <c r="F156" s="275"/>
      <c r="G156" s="272" t="s">
        <v>34</v>
      </c>
      <c r="H156" s="272"/>
      <c r="I156" s="273"/>
      <c r="J156" s="40" t="n">
        <v>0</v>
      </c>
      <c r="K156" s="274"/>
      <c r="L156" s="50"/>
      <c r="M156" s="51"/>
      <c r="N156" s="333"/>
      <c r="O156" s="332"/>
      <c r="P156" s="332"/>
      <c r="Q156" s="332"/>
      <c r="R156" s="332"/>
      <c r="S156" s="332"/>
      <c r="T156" s="332"/>
      <c r="U156" s="332"/>
      <c r="V156" s="332"/>
      <c r="W156" s="332"/>
      <c r="X156" s="332"/>
      <c r="Y156" s="332"/>
      <c r="Z156" s="332"/>
      <c r="AA156" s="332"/>
    </row>
    <row r="157" s="38" customFormat="true" ht="66.75" hidden="false" customHeight="true" outlineLevel="0" collapsed="false">
      <c r="A157" s="286" t="s">
        <v>270</v>
      </c>
      <c r="B157" s="291"/>
      <c r="C157" s="287" t="s">
        <v>269</v>
      </c>
      <c r="D157" s="287" t="s">
        <v>28</v>
      </c>
      <c r="E157" s="287" t="s">
        <v>28</v>
      </c>
      <c r="F157" s="287" t="s">
        <v>28</v>
      </c>
      <c r="G157" s="334" t="s">
        <v>28</v>
      </c>
      <c r="H157" s="254" t="s">
        <v>28</v>
      </c>
      <c r="I157" s="279" t="s">
        <v>28</v>
      </c>
      <c r="J157" s="29"/>
      <c r="K157" s="259"/>
      <c r="L157" s="31"/>
      <c r="M157" s="32"/>
      <c r="N157" s="63"/>
      <c r="O157" s="332"/>
      <c r="P157" s="332"/>
      <c r="Q157" s="332"/>
      <c r="R157" s="332"/>
      <c r="S157" s="332"/>
      <c r="T157" s="332"/>
      <c r="U157" s="332"/>
      <c r="V157" s="332"/>
      <c r="W157" s="332"/>
      <c r="X157" s="332"/>
      <c r="Y157" s="332"/>
      <c r="Z157" s="332"/>
      <c r="AA157" s="332"/>
    </row>
    <row r="158" s="38" customFormat="true" ht="15" hidden="false" customHeight="true" outlineLevel="0" collapsed="false">
      <c r="A158" s="286" t="s">
        <v>271</v>
      </c>
      <c r="B158" s="286"/>
      <c r="C158" s="287" t="s">
        <v>236</v>
      </c>
      <c r="D158" s="271" t="s">
        <v>27</v>
      </c>
      <c r="E158" s="271" t="s">
        <v>335</v>
      </c>
      <c r="F158" s="275"/>
      <c r="G158" s="272" t="s">
        <v>29</v>
      </c>
      <c r="H158" s="272" t="n">
        <f aca="false">H160+H161</f>
        <v>7824.2</v>
      </c>
      <c r="I158" s="273" t="n">
        <v>0</v>
      </c>
      <c r="J158" s="29"/>
      <c r="K158" s="259" t="n">
        <f aca="false">K159+K160+K161+K162</f>
        <v>9866.7</v>
      </c>
      <c r="L158" s="31"/>
      <c r="M158" s="32"/>
      <c r="N158" s="63"/>
      <c r="O158" s="332"/>
      <c r="P158" s="332"/>
      <c r="Q158" s="332"/>
      <c r="R158" s="332"/>
      <c r="S158" s="332"/>
      <c r="T158" s="332"/>
      <c r="U158" s="332"/>
      <c r="V158" s="332"/>
      <c r="W158" s="332"/>
      <c r="X158" s="332"/>
      <c r="Y158" s="332"/>
      <c r="Z158" s="332"/>
      <c r="AA158" s="332"/>
    </row>
    <row r="159" s="38" customFormat="true" ht="15.75" hidden="false" customHeight="false" outlineLevel="0" collapsed="false">
      <c r="A159" s="286"/>
      <c r="B159" s="286"/>
      <c r="C159" s="287" t="s">
        <v>236</v>
      </c>
      <c r="D159" s="271"/>
      <c r="E159" s="271"/>
      <c r="F159" s="275"/>
      <c r="G159" s="272" t="s">
        <v>30</v>
      </c>
      <c r="H159" s="272"/>
      <c r="I159" s="273"/>
      <c r="J159" s="29"/>
      <c r="K159" s="259"/>
      <c r="L159" s="31"/>
      <c r="M159" s="32"/>
      <c r="N159" s="63"/>
      <c r="O159" s="332"/>
      <c r="P159" s="332"/>
      <c r="Q159" s="332"/>
      <c r="R159" s="332"/>
      <c r="S159" s="332"/>
      <c r="T159" s="332"/>
      <c r="U159" s="332"/>
      <c r="V159" s="332"/>
      <c r="W159" s="332"/>
      <c r="X159" s="332"/>
      <c r="Y159" s="332"/>
      <c r="Z159" s="332"/>
      <c r="AA159" s="332"/>
    </row>
    <row r="160" s="38" customFormat="true" ht="58.5" hidden="false" customHeight="true" outlineLevel="0" collapsed="false">
      <c r="A160" s="286"/>
      <c r="B160" s="286"/>
      <c r="C160" s="287" t="s">
        <v>236</v>
      </c>
      <c r="D160" s="271" t="s">
        <v>31</v>
      </c>
      <c r="E160" s="271"/>
      <c r="F160" s="275"/>
      <c r="G160" s="272" t="s">
        <v>32</v>
      </c>
      <c r="H160" s="272" t="n">
        <v>0</v>
      </c>
      <c r="I160" s="273" t="n">
        <v>0</v>
      </c>
      <c r="J160" s="29"/>
      <c r="K160" s="259"/>
      <c r="L160" s="31"/>
      <c r="M160" s="32"/>
      <c r="N160" s="63"/>
      <c r="O160" s="332"/>
      <c r="P160" s="12"/>
      <c r="Q160" s="332"/>
      <c r="R160" s="332"/>
      <c r="S160" s="332"/>
      <c r="T160" s="332"/>
      <c r="U160" s="332"/>
      <c r="V160" s="332"/>
      <c r="W160" s="332"/>
      <c r="X160" s="332"/>
      <c r="Y160" s="332"/>
      <c r="Z160" s="332"/>
      <c r="AA160" s="332"/>
    </row>
    <row r="161" s="12" customFormat="true" ht="15" hidden="false" customHeight="true" outlineLevel="0" collapsed="false">
      <c r="A161" s="286"/>
      <c r="B161" s="286"/>
      <c r="C161" s="287" t="s">
        <v>236</v>
      </c>
      <c r="D161" s="271" t="s">
        <v>33</v>
      </c>
      <c r="E161" s="271" t="s">
        <v>335</v>
      </c>
      <c r="F161" s="275"/>
      <c r="G161" s="272" t="s">
        <v>33</v>
      </c>
      <c r="H161" s="272" t="n">
        <v>7824.2</v>
      </c>
      <c r="I161" s="273" t="n">
        <v>0</v>
      </c>
      <c r="J161" s="29"/>
      <c r="K161" s="259" t="n">
        <v>9866.7</v>
      </c>
      <c r="L161" s="31"/>
      <c r="M161" s="32"/>
      <c r="N161" s="63"/>
      <c r="O161" s="332"/>
      <c r="P161" s="332"/>
      <c r="Q161" s="332"/>
      <c r="R161" s="332"/>
      <c r="S161" s="332"/>
      <c r="T161" s="332"/>
      <c r="U161" s="332"/>
      <c r="V161" s="332"/>
      <c r="W161" s="332"/>
      <c r="X161" s="332"/>
      <c r="Y161" s="332"/>
      <c r="Z161" s="332"/>
      <c r="AA161" s="332"/>
    </row>
    <row r="162" s="12" customFormat="true" ht="51.75" hidden="false" customHeight="true" outlineLevel="0" collapsed="false">
      <c r="A162" s="286"/>
      <c r="B162" s="286"/>
      <c r="C162" s="287" t="s">
        <v>236</v>
      </c>
      <c r="D162" s="271"/>
      <c r="E162" s="271"/>
      <c r="F162" s="275"/>
      <c r="G162" s="272" t="s">
        <v>34</v>
      </c>
      <c r="H162" s="272"/>
      <c r="I162" s="273"/>
      <c r="J162" s="29"/>
      <c r="K162" s="259"/>
      <c r="L162" s="31"/>
      <c r="M162" s="32"/>
      <c r="N162" s="63"/>
      <c r="O162" s="332"/>
      <c r="P162" s="332" t="s">
        <v>336</v>
      </c>
      <c r="Q162" s="332"/>
      <c r="R162" s="332"/>
      <c r="S162" s="332"/>
      <c r="T162" s="332"/>
      <c r="U162" s="332"/>
      <c r="V162" s="332"/>
      <c r="W162" s="332"/>
      <c r="X162" s="332"/>
      <c r="Y162" s="332"/>
      <c r="Z162" s="332"/>
      <c r="AA162" s="332"/>
    </row>
    <row r="163" s="12" customFormat="true" ht="75" hidden="false" customHeight="true" outlineLevel="0" collapsed="false">
      <c r="A163" s="286" t="s">
        <v>272</v>
      </c>
      <c r="B163" s="291"/>
      <c r="C163" s="287" t="s">
        <v>236</v>
      </c>
      <c r="D163" s="287" t="s">
        <v>28</v>
      </c>
      <c r="E163" s="287" t="s">
        <v>28</v>
      </c>
      <c r="F163" s="287" t="s">
        <v>28</v>
      </c>
      <c r="G163" s="254" t="s">
        <v>28</v>
      </c>
      <c r="H163" s="254" t="s">
        <v>28</v>
      </c>
      <c r="I163" s="279" t="s">
        <v>28</v>
      </c>
      <c r="J163" s="29"/>
      <c r="K163" s="259"/>
      <c r="L163" s="31"/>
      <c r="M163" s="32"/>
      <c r="N163" s="63"/>
      <c r="O163" s="94"/>
      <c r="P163" s="37"/>
    </row>
    <row r="164" s="12" customFormat="true" ht="15" hidden="false" customHeight="true" outlineLevel="0" collapsed="false">
      <c r="A164" s="269" t="s">
        <v>273</v>
      </c>
      <c r="B164" s="269"/>
      <c r="C164" s="270" t="s">
        <v>233</v>
      </c>
      <c r="D164" s="271" t="s">
        <v>27</v>
      </c>
      <c r="E164" s="271"/>
      <c r="F164" s="275"/>
      <c r="G164" s="272" t="s">
        <v>29</v>
      </c>
      <c r="H164" s="272"/>
      <c r="I164" s="273"/>
      <c r="J164" s="106" t="n">
        <f aca="false">J165+J166+J167+J168</f>
        <v>0</v>
      </c>
      <c r="K164" s="298" t="n">
        <f aca="false">K165+K166+K167+K168</f>
        <v>0</v>
      </c>
      <c r="L164" s="107" t="n">
        <f aca="false">L165+L166+L167+L168</f>
        <v>0</v>
      </c>
      <c r="M164" s="108" t="n">
        <f aca="false">M165+M166+M167+M168</f>
        <v>0</v>
      </c>
      <c r="N164" s="52"/>
      <c r="P164" s="37"/>
    </row>
    <row r="165" s="12" customFormat="true" ht="15.75" hidden="false" customHeight="false" outlineLevel="0" collapsed="false">
      <c r="A165" s="269"/>
      <c r="B165" s="269"/>
      <c r="C165" s="270"/>
      <c r="D165" s="271"/>
      <c r="E165" s="271"/>
      <c r="F165" s="275"/>
      <c r="G165" s="272" t="s">
        <v>30</v>
      </c>
      <c r="H165" s="272"/>
      <c r="I165" s="273"/>
      <c r="J165" s="29" t="n">
        <v>0</v>
      </c>
      <c r="K165" s="274"/>
      <c r="L165" s="50" t="n">
        <v>0</v>
      </c>
      <c r="M165" s="51"/>
      <c r="N165" s="52"/>
      <c r="P165" s="37"/>
    </row>
    <row r="166" s="12" customFormat="true" ht="15" hidden="false" customHeight="true" outlineLevel="0" collapsed="false">
      <c r="A166" s="269"/>
      <c r="B166" s="269"/>
      <c r="C166" s="270"/>
      <c r="D166" s="271" t="s">
        <v>31</v>
      </c>
      <c r="E166" s="271"/>
      <c r="F166" s="275"/>
      <c r="G166" s="272" t="s">
        <v>32</v>
      </c>
      <c r="H166" s="272"/>
      <c r="I166" s="273"/>
      <c r="J166" s="29" t="n">
        <v>0</v>
      </c>
      <c r="K166" s="274"/>
      <c r="L166" s="50" t="n">
        <v>0</v>
      </c>
      <c r="M166" s="51"/>
      <c r="N166" s="52"/>
    </row>
    <row r="167" s="12" customFormat="true" ht="15" hidden="false" customHeight="true" outlineLevel="0" collapsed="false">
      <c r="A167" s="269"/>
      <c r="B167" s="269"/>
      <c r="C167" s="270"/>
      <c r="D167" s="271" t="s">
        <v>33</v>
      </c>
      <c r="E167" s="271"/>
      <c r="F167" s="275"/>
      <c r="G167" s="272" t="s">
        <v>33</v>
      </c>
      <c r="H167" s="272"/>
      <c r="I167" s="273"/>
      <c r="J167" s="29" t="n">
        <v>0</v>
      </c>
      <c r="K167" s="274" t="n">
        <f aca="false">K172</f>
        <v>0</v>
      </c>
      <c r="L167" s="50" t="n">
        <v>0</v>
      </c>
      <c r="M167" s="51"/>
      <c r="N167" s="52"/>
    </row>
    <row r="168" s="12" customFormat="true" ht="15.75" hidden="false" customHeight="true" outlineLevel="0" collapsed="false">
      <c r="A168" s="269"/>
      <c r="B168" s="269"/>
      <c r="C168" s="270"/>
      <c r="D168" s="271"/>
      <c r="E168" s="271"/>
      <c r="F168" s="275"/>
      <c r="G168" s="272" t="s">
        <v>34</v>
      </c>
      <c r="H168" s="272"/>
      <c r="I168" s="273"/>
      <c r="J168" s="29" t="n">
        <f aca="false">J179</f>
        <v>0</v>
      </c>
      <c r="K168" s="274"/>
      <c r="L168" s="50" t="n">
        <v>0</v>
      </c>
      <c r="M168" s="51"/>
      <c r="N168" s="52"/>
    </row>
    <row r="169" s="12" customFormat="true" ht="15" hidden="false" customHeight="true" outlineLevel="0" collapsed="false">
      <c r="A169" s="288" t="s">
        <v>274</v>
      </c>
      <c r="B169" s="288"/>
      <c r="C169" s="287" t="s">
        <v>242</v>
      </c>
      <c r="D169" s="271" t="s">
        <v>27</v>
      </c>
      <c r="E169" s="271"/>
      <c r="F169" s="275"/>
      <c r="G169" s="272" t="s">
        <v>29</v>
      </c>
      <c r="H169" s="272"/>
      <c r="I169" s="273"/>
      <c r="J169" s="106" t="n">
        <f aca="false">J170+J171+J172+J173</f>
        <v>0</v>
      </c>
      <c r="K169" s="298" t="n">
        <f aca="false">K170+K171+K172+K173</f>
        <v>0</v>
      </c>
      <c r="L169" s="107" t="n">
        <f aca="false">L170+L171+L172+L173</f>
        <v>0</v>
      </c>
      <c r="M169" s="108" t="n">
        <f aca="false">M170+M171+M172+M173</f>
        <v>0</v>
      </c>
      <c r="N169" s="59"/>
    </row>
    <row r="170" s="147" customFormat="true" ht="15.75" hidden="false" customHeight="false" outlineLevel="0" collapsed="false">
      <c r="A170" s="288"/>
      <c r="B170" s="288"/>
      <c r="C170" s="287"/>
      <c r="D170" s="271"/>
      <c r="E170" s="271"/>
      <c r="F170" s="275"/>
      <c r="G170" s="272" t="s">
        <v>30</v>
      </c>
      <c r="H170" s="272"/>
      <c r="I170" s="273"/>
      <c r="J170" s="40"/>
      <c r="K170" s="274"/>
      <c r="L170" s="50"/>
      <c r="M170" s="51"/>
      <c r="N170" s="59"/>
      <c r="O170" s="12"/>
      <c r="P170" s="12"/>
      <c r="Q170" s="12"/>
      <c r="R170" s="12"/>
      <c r="S170" s="12"/>
      <c r="T170" s="12"/>
      <c r="U170" s="12"/>
      <c r="V170" s="12"/>
      <c r="W170" s="12"/>
      <c r="X170" s="12"/>
      <c r="Y170" s="12"/>
      <c r="Z170" s="12"/>
      <c r="AA170" s="12"/>
    </row>
    <row r="171" s="147" customFormat="true" ht="15" hidden="false" customHeight="true" outlineLevel="0" collapsed="false">
      <c r="A171" s="288"/>
      <c r="B171" s="288"/>
      <c r="C171" s="287"/>
      <c r="D171" s="271" t="s">
        <v>31</v>
      </c>
      <c r="E171" s="271"/>
      <c r="F171" s="275"/>
      <c r="G171" s="272" t="s">
        <v>32</v>
      </c>
      <c r="H171" s="272"/>
      <c r="I171" s="273"/>
      <c r="J171" s="40"/>
      <c r="K171" s="274"/>
      <c r="L171" s="50" t="n">
        <v>0</v>
      </c>
      <c r="M171" s="51"/>
      <c r="N171" s="59"/>
      <c r="O171" s="12"/>
      <c r="P171" s="12"/>
      <c r="Q171" s="12"/>
      <c r="R171" s="12"/>
      <c r="S171" s="12"/>
      <c r="T171" s="12"/>
      <c r="U171" s="12"/>
      <c r="V171" s="12"/>
      <c r="W171" s="12"/>
      <c r="X171" s="12"/>
      <c r="Y171" s="12"/>
      <c r="Z171" s="12"/>
      <c r="AA171" s="12"/>
    </row>
    <row r="172" s="147" customFormat="true" ht="15" hidden="false" customHeight="true" outlineLevel="0" collapsed="false">
      <c r="A172" s="288"/>
      <c r="B172" s="288"/>
      <c r="C172" s="287"/>
      <c r="D172" s="271" t="s">
        <v>33</v>
      </c>
      <c r="E172" s="271"/>
      <c r="F172" s="275"/>
      <c r="G172" s="272" t="s">
        <v>33</v>
      </c>
      <c r="H172" s="272"/>
      <c r="I172" s="273"/>
      <c r="J172" s="40" t="n">
        <v>0</v>
      </c>
      <c r="K172" s="274" t="n">
        <v>0</v>
      </c>
      <c r="L172" s="50" t="n">
        <v>0</v>
      </c>
      <c r="M172" s="51"/>
      <c r="N172" s="59"/>
      <c r="O172" s="12"/>
      <c r="P172" s="12"/>
      <c r="Q172" s="12"/>
      <c r="R172" s="12"/>
      <c r="S172" s="12"/>
      <c r="T172" s="12"/>
      <c r="U172" s="12"/>
      <c r="V172" s="12"/>
      <c r="W172" s="12"/>
      <c r="X172" s="12"/>
      <c r="Y172" s="12"/>
      <c r="Z172" s="12"/>
      <c r="AA172" s="12"/>
    </row>
    <row r="173" s="147" customFormat="true" ht="15.75" hidden="false" customHeight="false" outlineLevel="0" collapsed="false">
      <c r="A173" s="288"/>
      <c r="B173" s="288"/>
      <c r="C173" s="287"/>
      <c r="D173" s="271"/>
      <c r="E173" s="271"/>
      <c r="F173" s="275"/>
      <c r="G173" s="272" t="s">
        <v>34</v>
      </c>
      <c r="H173" s="272"/>
      <c r="I173" s="273"/>
      <c r="J173" s="40"/>
      <c r="K173" s="274"/>
      <c r="L173" s="50"/>
      <c r="M173" s="51"/>
      <c r="N173" s="59"/>
      <c r="O173" s="12"/>
      <c r="P173" s="12"/>
      <c r="Q173" s="12"/>
      <c r="R173" s="12"/>
      <c r="S173" s="12"/>
      <c r="T173" s="12"/>
      <c r="U173" s="12"/>
      <c r="V173" s="12"/>
      <c r="W173" s="12"/>
      <c r="X173" s="12"/>
      <c r="Y173" s="12"/>
      <c r="Z173" s="12"/>
      <c r="AA173" s="12"/>
    </row>
    <row r="174" s="147" customFormat="true" ht="15.75" hidden="false" customHeight="true" outlineLevel="0" collapsed="false">
      <c r="A174" s="286" t="s">
        <v>275</v>
      </c>
      <c r="B174" s="291"/>
      <c r="C174" s="287" t="s">
        <v>244</v>
      </c>
      <c r="D174" s="287" t="s">
        <v>28</v>
      </c>
      <c r="E174" s="287" t="s">
        <v>28</v>
      </c>
      <c r="F174" s="287" t="s">
        <v>28</v>
      </c>
      <c r="G174" s="254" t="s">
        <v>28</v>
      </c>
      <c r="H174" s="254" t="s">
        <v>28</v>
      </c>
      <c r="I174" s="279" t="s">
        <v>28</v>
      </c>
      <c r="J174" s="29"/>
      <c r="K174" s="259"/>
      <c r="L174" s="31"/>
      <c r="M174" s="32"/>
      <c r="N174" s="63"/>
      <c r="O174" s="335"/>
      <c r="P174" s="38"/>
      <c r="Q174" s="38"/>
      <c r="R174" s="38"/>
      <c r="S174" s="38"/>
      <c r="T174" s="38"/>
      <c r="U174" s="38"/>
      <c r="V174" s="38"/>
      <c r="W174" s="38"/>
      <c r="X174" s="38"/>
      <c r="Y174" s="38"/>
      <c r="Z174" s="38"/>
      <c r="AA174" s="38"/>
    </row>
    <row r="175" s="147" customFormat="true" ht="15" hidden="false" customHeight="true" outlineLevel="0" collapsed="false">
      <c r="A175" s="261" t="s">
        <v>133</v>
      </c>
      <c r="B175" s="261"/>
      <c r="C175" s="262" t="s">
        <v>26</v>
      </c>
      <c r="D175" s="263" t="s">
        <v>27</v>
      </c>
      <c r="E175" s="396" t="n">
        <v>24500</v>
      </c>
      <c r="F175" s="265"/>
      <c r="G175" s="266" t="s">
        <v>29</v>
      </c>
      <c r="H175" s="266"/>
      <c r="I175" s="267"/>
      <c r="J175" s="40" t="n">
        <f aca="false">J180+J191+J202+J224</f>
        <v>2808.7</v>
      </c>
      <c r="K175" s="40" t="n">
        <f aca="false">K180+K191+K202+K224</f>
        <v>24500</v>
      </c>
      <c r="L175" s="40" t="n">
        <f aca="false">L178</f>
        <v>0</v>
      </c>
      <c r="M175" s="42"/>
      <c r="N175" s="336"/>
      <c r="O175" s="38"/>
      <c r="P175" s="38"/>
      <c r="Q175" s="38"/>
      <c r="R175" s="38"/>
      <c r="S175" s="38"/>
      <c r="T175" s="38"/>
      <c r="U175" s="38"/>
      <c r="V175" s="38"/>
      <c r="W175" s="38"/>
      <c r="X175" s="38"/>
      <c r="Y175" s="38"/>
      <c r="Z175" s="38"/>
      <c r="AA175" s="38"/>
    </row>
    <row r="176" s="147" customFormat="true" ht="15.75" hidden="false" customHeight="false" outlineLevel="0" collapsed="false">
      <c r="A176" s="261"/>
      <c r="B176" s="261"/>
      <c r="C176" s="262"/>
      <c r="D176" s="263"/>
      <c r="E176" s="396"/>
      <c r="F176" s="265"/>
      <c r="G176" s="266" t="s">
        <v>30</v>
      </c>
      <c r="H176" s="266"/>
      <c r="I176" s="267"/>
      <c r="J176" s="40"/>
      <c r="K176" s="40"/>
      <c r="L176" s="40"/>
      <c r="M176" s="42"/>
      <c r="N176" s="336"/>
      <c r="O176" s="38"/>
      <c r="P176" s="38"/>
      <c r="Q176" s="38"/>
      <c r="R176" s="38"/>
      <c r="S176" s="38"/>
      <c r="T176" s="38"/>
      <c r="U176" s="38"/>
      <c r="V176" s="38"/>
      <c r="W176" s="38"/>
      <c r="X176" s="38"/>
      <c r="Y176" s="38"/>
      <c r="Z176" s="38"/>
      <c r="AA176" s="38"/>
    </row>
    <row r="177" s="147" customFormat="true" ht="15" hidden="false" customHeight="true" outlineLevel="0" collapsed="false">
      <c r="A177" s="261"/>
      <c r="B177" s="261"/>
      <c r="C177" s="262"/>
      <c r="D177" s="263" t="s">
        <v>31</v>
      </c>
      <c r="E177" s="396"/>
      <c r="F177" s="265"/>
      <c r="G177" s="266" t="s">
        <v>32</v>
      </c>
      <c r="H177" s="266"/>
      <c r="I177" s="267"/>
      <c r="J177" s="40"/>
      <c r="K177" s="40"/>
      <c r="L177" s="40"/>
      <c r="M177" s="42"/>
      <c r="N177" s="336"/>
      <c r="O177" s="38"/>
      <c r="P177" s="38"/>
      <c r="Q177" s="38"/>
      <c r="R177" s="38"/>
      <c r="S177" s="38"/>
      <c r="T177" s="38"/>
      <c r="U177" s="38"/>
      <c r="V177" s="38"/>
      <c r="W177" s="38"/>
      <c r="X177" s="38"/>
      <c r="Y177" s="38"/>
      <c r="Z177" s="38"/>
      <c r="AA177" s="38"/>
    </row>
    <row r="178" s="147" customFormat="true" ht="15" hidden="false" customHeight="true" outlineLevel="0" collapsed="false">
      <c r="A178" s="261"/>
      <c r="B178" s="261"/>
      <c r="C178" s="262"/>
      <c r="D178" s="263" t="s">
        <v>33</v>
      </c>
      <c r="E178" s="398" t="n">
        <v>24500</v>
      </c>
      <c r="F178" s="265"/>
      <c r="G178" s="266" t="s">
        <v>33</v>
      </c>
      <c r="H178" s="266"/>
      <c r="I178" s="267"/>
      <c r="J178" s="40" t="n">
        <f aca="false">J183+J194+J205+J227</f>
        <v>2808.7</v>
      </c>
      <c r="K178" s="40" t="n">
        <f aca="false">K183+K194+K205+K227</f>
        <v>24500</v>
      </c>
      <c r="L178" s="40"/>
      <c r="M178" s="42"/>
      <c r="N178" s="336"/>
      <c r="O178" s="38"/>
      <c r="P178" s="38"/>
      <c r="Q178" s="38"/>
      <c r="R178" s="38"/>
      <c r="S178" s="38"/>
      <c r="T178" s="38"/>
      <c r="U178" s="38"/>
      <c r="V178" s="38"/>
      <c r="W178" s="38"/>
      <c r="X178" s="38"/>
      <c r="Y178" s="38"/>
      <c r="Z178" s="38"/>
      <c r="AA178" s="38"/>
    </row>
    <row r="179" s="147" customFormat="true" ht="15.75" hidden="false" customHeight="true" outlineLevel="0" collapsed="false">
      <c r="A179" s="261"/>
      <c r="B179" s="261"/>
      <c r="C179" s="262"/>
      <c r="D179" s="263"/>
      <c r="E179" s="398"/>
      <c r="F179" s="265"/>
      <c r="G179" s="266" t="s">
        <v>34</v>
      </c>
      <c r="H179" s="266"/>
      <c r="I179" s="267"/>
      <c r="J179" s="40"/>
      <c r="K179" s="40" t="n">
        <f aca="false">K195</f>
        <v>0</v>
      </c>
      <c r="L179" s="40"/>
      <c r="M179" s="42"/>
      <c r="N179" s="338"/>
      <c r="O179" s="12"/>
      <c r="P179" s="12"/>
      <c r="Q179" s="12"/>
      <c r="R179" s="12"/>
      <c r="S179" s="12"/>
      <c r="T179" s="12"/>
      <c r="U179" s="12"/>
      <c r="V179" s="12"/>
      <c r="W179" s="12"/>
      <c r="X179" s="12"/>
      <c r="Y179" s="12"/>
      <c r="Z179" s="12"/>
      <c r="AA179" s="12"/>
    </row>
    <row r="180" s="147" customFormat="true" ht="15" hidden="false" customHeight="true" outlineLevel="0" collapsed="false">
      <c r="A180" s="269" t="s">
        <v>134</v>
      </c>
      <c r="B180" s="269"/>
      <c r="C180" s="270" t="s">
        <v>233</v>
      </c>
      <c r="D180" s="271" t="s">
        <v>27</v>
      </c>
      <c r="E180" s="397" t="n">
        <v>11500</v>
      </c>
      <c r="F180" s="275"/>
      <c r="G180" s="272" t="s">
        <v>29</v>
      </c>
      <c r="H180" s="272"/>
      <c r="I180" s="273"/>
      <c r="J180" s="40" t="n">
        <f aca="false">J183</f>
        <v>1133.2</v>
      </c>
      <c r="K180" s="274" t="n">
        <f aca="false">K183</f>
        <v>11500</v>
      </c>
      <c r="L180" s="50"/>
      <c r="M180" s="51"/>
      <c r="N180" s="59"/>
      <c r="O180" s="12"/>
      <c r="P180" s="12"/>
      <c r="Q180" s="12"/>
      <c r="R180" s="12"/>
      <c r="S180" s="12"/>
      <c r="T180" s="12"/>
      <c r="U180" s="12"/>
      <c r="V180" s="12"/>
      <c r="W180" s="12"/>
      <c r="X180" s="12"/>
      <c r="Y180" s="12"/>
      <c r="Z180" s="12"/>
      <c r="AA180" s="12"/>
    </row>
    <row r="181" s="147" customFormat="true" ht="15.75" hidden="false" customHeight="false" outlineLevel="0" collapsed="false">
      <c r="A181" s="269"/>
      <c r="B181" s="269"/>
      <c r="C181" s="270"/>
      <c r="D181" s="271"/>
      <c r="E181" s="397"/>
      <c r="F181" s="275"/>
      <c r="G181" s="272" t="s">
        <v>30</v>
      </c>
      <c r="H181" s="272"/>
      <c r="I181" s="273"/>
      <c r="J181" s="40"/>
      <c r="K181" s="274"/>
      <c r="L181" s="50"/>
      <c r="M181" s="51"/>
      <c r="N181" s="59"/>
      <c r="O181" s="12"/>
      <c r="P181" s="12"/>
      <c r="Q181" s="12"/>
      <c r="R181" s="12"/>
      <c r="S181" s="12"/>
      <c r="T181" s="12"/>
      <c r="U181" s="12"/>
      <c r="V181" s="12"/>
      <c r="W181" s="12"/>
      <c r="X181" s="12"/>
      <c r="Y181" s="12"/>
      <c r="Z181" s="12"/>
      <c r="AA181" s="12"/>
    </row>
    <row r="182" s="147" customFormat="true" ht="15" hidden="false" customHeight="true" outlineLevel="0" collapsed="false">
      <c r="A182" s="269"/>
      <c r="B182" s="269"/>
      <c r="C182" s="270"/>
      <c r="D182" s="271" t="s">
        <v>31</v>
      </c>
      <c r="E182" s="397"/>
      <c r="F182" s="275"/>
      <c r="G182" s="272" t="s">
        <v>32</v>
      </c>
      <c r="H182" s="272"/>
      <c r="I182" s="273"/>
      <c r="J182" s="40"/>
      <c r="K182" s="274"/>
      <c r="L182" s="50"/>
      <c r="M182" s="51"/>
      <c r="N182" s="59"/>
      <c r="O182" s="12"/>
      <c r="P182" s="12"/>
      <c r="Q182" s="12"/>
      <c r="R182" s="12"/>
      <c r="S182" s="12"/>
      <c r="T182" s="12"/>
      <c r="U182" s="12"/>
      <c r="V182" s="12"/>
      <c r="W182" s="12"/>
      <c r="X182" s="12"/>
      <c r="Y182" s="12"/>
      <c r="Z182" s="12"/>
      <c r="AA182" s="12"/>
    </row>
    <row r="183" s="147" customFormat="true" ht="15" hidden="false" customHeight="true" outlineLevel="0" collapsed="false">
      <c r="A183" s="269"/>
      <c r="B183" s="269"/>
      <c r="C183" s="270"/>
      <c r="D183" s="271" t="s">
        <v>33</v>
      </c>
      <c r="E183" s="384" t="n">
        <v>11500</v>
      </c>
      <c r="F183" s="275"/>
      <c r="G183" s="272" t="s">
        <v>33</v>
      </c>
      <c r="H183" s="272"/>
      <c r="I183" s="273"/>
      <c r="J183" s="40" t="n">
        <f aca="false">J188</f>
        <v>1133.2</v>
      </c>
      <c r="K183" s="274" t="n">
        <f aca="false">K188</f>
        <v>11500</v>
      </c>
      <c r="L183" s="50" t="n">
        <f aca="false">L188</f>
        <v>0</v>
      </c>
      <c r="M183" s="51"/>
      <c r="N183" s="59"/>
      <c r="O183" s="12"/>
      <c r="P183" s="12"/>
      <c r="Q183" s="12"/>
      <c r="R183" s="12"/>
      <c r="S183" s="12"/>
      <c r="T183" s="12"/>
      <c r="U183" s="12"/>
      <c r="V183" s="12"/>
      <c r="W183" s="12"/>
      <c r="X183" s="12"/>
      <c r="Y183" s="12"/>
      <c r="Z183" s="12"/>
      <c r="AA183" s="12"/>
    </row>
    <row r="184" s="147" customFormat="true" ht="15.75" hidden="false" customHeight="true" outlineLevel="0" collapsed="false">
      <c r="A184" s="269"/>
      <c r="B184" s="269"/>
      <c r="C184" s="270"/>
      <c r="D184" s="271"/>
      <c r="E184" s="384"/>
      <c r="F184" s="275"/>
      <c r="G184" s="272" t="s">
        <v>34</v>
      </c>
      <c r="H184" s="272"/>
      <c r="I184" s="273"/>
      <c r="J184" s="40"/>
      <c r="K184" s="274"/>
      <c r="L184" s="50"/>
      <c r="M184" s="51"/>
      <c r="N184" s="63"/>
      <c r="O184" s="12"/>
      <c r="P184" s="12"/>
      <c r="Q184" s="12"/>
      <c r="R184" s="12"/>
      <c r="S184" s="12"/>
      <c r="T184" s="12"/>
      <c r="U184" s="12"/>
      <c r="V184" s="12"/>
      <c r="W184" s="12"/>
      <c r="X184" s="12"/>
      <c r="Y184" s="12"/>
      <c r="Z184" s="12"/>
      <c r="AA184" s="12"/>
    </row>
    <row r="185" s="147" customFormat="true" ht="15" hidden="false" customHeight="true" outlineLevel="0" collapsed="false">
      <c r="A185" s="288" t="s">
        <v>135</v>
      </c>
      <c r="B185" s="288"/>
      <c r="C185" s="287" t="s">
        <v>244</v>
      </c>
      <c r="D185" s="271" t="s">
        <v>27</v>
      </c>
      <c r="E185" s="271" t="s">
        <v>337</v>
      </c>
      <c r="F185" s="340"/>
      <c r="G185" s="272" t="s">
        <v>29</v>
      </c>
      <c r="H185" s="272"/>
      <c r="I185" s="273"/>
      <c r="J185" s="40" t="n">
        <f aca="false">J188</f>
        <v>1133.2</v>
      </c>
      <c r="K185" s="274" t="n">
        <f aca="false">K188</f>
        <v>11500</v>
      </c>
      <c r="L185" s="50" t="n">
        <f aca="false">L188</f>
        <v>0</v>
      </c>
      <c r="M185" s="51"/>
      <c r="N185" s="63"/>
      <c r="O185" s="12"/>
      <c r="P185" s="12"/>
      <c r="Q185" s="12"/>
      <c r="R185" s="12"/>
      <c r="S185" s="12"/>
      <c r="T185" s="12"/>
      <c r="U185" s="12"/>
      <c r="V185" s="12"/>
      <c r="W185" s="12"/>
      <c r="X185" s="12"/>
      <c r="Y185" s="12"/>
      <c r="Z185" s="12"/>
      <c r="AA185" s="12"/>
    </row>
    <row r="186" s="147" customFormat="true" ht="15.75" hidden="false" customHeight="false" outlineLevel="0" collapsed="false">
      <c r="A186" s="288"/>
      <c r="B186" s="288"/>
      <c r="C186" s="287"/>
      <c r="D186" s="271"/>
      <c r="E186" s="271"/>
      <c r="F186" s="340"/>
      <c r="G186" s="272" t="s">
        <v>30</v>
      </c>
      <c r="H186" s="272"/>
      <c r="I186" s="273"/>
      <c r="J186" s="40"/>
      <c r="K186" s="274"/>
      <c r="L186" s="50"/>
      <c r="M186" s="51"/>
      <c r="N186" s="63"/>
      <c r="O186" s="12"/>
      <c r="P186" s="12"/>
      <c r="Q186" s="12"/>
      <c r="R186" s="12"/>
      <c r="S186" s="12"/>
      <c r="T186" s="12"/>
      <c r="U186" s="12"/>
      <c r="V186" s="12"/>
      <c r="W186" s="12"/>
      <c r="X186" s="12"/>
      <c r="Y186" s="12"/>
      <c r="Z186" s="12"/>
      <c r="AA186" s="12"/>
    </row>
    <row r="187" s="147" customFormat="true" ht="15" hidden="false" customHeight="true" outlineLevel="0" collapsed="false">
      <c r="A187" s="288"/>
      <c r="B187" s="288"/>
      <c r="C187" s="287"/>
      <c r="D187" s="271" t="s">
        <v>31</v>
      </c>
      <c r="E187" s="271"/>
      <c r="F187" s="340"/>
      <c r="G187" s="272" t="s">
        <v>32</v>
      </c>
      <c r="H187" s="272"/>
      <c r="I187" s="273"/>
      <c r="J187" s="40"/>
      <c r="K187" s="274"/>
      <c r="L187" s="50"/>
      <c r="M187" s="51"/>
      <c r="N187" s="52"/>
      <c r="O187" s="12"/>
      <c r="P187" s="12"/>
      <c r="Q187" s="12"/>
      <c r="R187" s="12"/>
      <c r="S187" s="12"/>
      <c r="T187" s="12"/>
      <c r="U187" s="12"/>
      <c r="V187" s="12"/>
      <c r="W187" s="12"/>
      <c r="X187" s="12"/>
      <c r="Y187" s="12"/>
      <c r="Z187" s="12"/>
      <c r="AA187" s="12"/>
    </row>
    <row r="188" s="147" customFormat="true" ht="15" hidden="false" customHeight="true" outlineLevel="0" collapsed="false">
      <c r="A188" s="288"/>
      <c r="B188" s="288"/>
      <c r="C188" s="287"/>
      <c r="D188" s="271" t="s">
        <v>33</v>
      </c>
      <c r="E188" s="271" t="s">
        <v>337</v>
      </c>
      <c r="F188" s="275"/>
      <c r="G188" s="272" t="s">
        <v>33</v>
      </c>
      <c r="H188" s="272" t="n">
        <v>11500</v>
      </c>
      <c r="I188" s="282" t="n">
        <v>3504.9</v>
      </c>
      <c r="J188" s="40" t="n">
        <v>1133.2</v>
      </c>
      <c r="K188" s="274" t="n">
        <v>11500</v>
      </c>
      <c r="L188" s="50"/>
      <c r="M188" s="51"/>
      <c r="N188" s="52"/>
    </row>
    <row r="189" s="147" customFormat="true" ht="15.75" hidden="false" customHeight="false" outlineLevel="0" collapsed="false">
      <c r="A189" s="288"/>
      <c r="B189" s="288"/>
      <c r="C189" s="287"/>
      <c r="D189" s="271"/>
      <c r="E189" s="271"/>
      <c r="F189" s="275"/>
      <c r="G189" s="272" t="s">
        <v>34</v>
      </c>
      <c r="H189" s="272"/>
      <c r="I189" s="282"/>
      <c r="J189" s="153"/>
      <c r="K189" s="341"/>
      <c r="L189" s="154"/>
      <c r="M189" s="146"/>
      <c r="N189" s="43"/>
    </row>
    <row r="190" s="147" customFormat="true" ht="54.75" hidden="false" customHeight="true" outlineLevel="0" collapsed="false">
      <c r="A190" s="286" t="s">
        <v>277</v>
      </c>
      <c r="B190" s="286"/>
      <c r="C190" s="287" t="s">
        <v>244</v>
      </c>
      <c r="D190" s="287" t="s">
        <v>28</v>
      </c>
      <c r="E190" s="287" t="s">
        <v>28</v>
      </c>
      <c r="F190" s="287" t="s">
        <v>28</v>
      </c>
      <c r="G190" s="254" t="s">
        <v>28</v>
      </c>
      <c r="H190" s="254" t="s">
        <v>28</v>
      </c>
      <c r="I190" s="279" t="s">
        <v>28</v>
      </c>
      <c r="J190" s="156"/>
      <c r="K190" s="342"/>
      <c r="L190" s="158"/>
      <c r="M190" s="159"/>
      <c r="N190" s="43"/>
    </row>
    <row r="191" s="147" customFormat="true" ht="15" hidden="false" customHeight="true" outlineLevel="0" collapsed="false">
      <c r="A191" s="269" t="s">
        <v>140</v>
      </c>
      <c r="B191" s="269"/>
      <c r="C191" s="270" t="s">
        <v>233</v>
      </c>
      <c r="D191" s="271" t="s">
        <v>27</v>
      </c>
      <c r="E191" s="399" t="n">
        <v>300</v>
      </c>
      <c r="F191" s="275"/>
      <c r="G191" s="272" t="s">
        <v>29</v>
      </c>
      <c r="H191" s="272" t="n">
        <v>300</v>
      </c>
      <c r="I191" s="273" t="n">
        <v>0</v>
      </c>
      <c r="J191" s="153" t="n">
        <f aca="false">J194</f>
        <v>0</v>
      </c>
      <c r="K191" s="341" t="n">
        <f aca="false">K194+K195</f>
        <v>300</v>
      </c>
      <c r="L191" s="154" t="n">
        <f aca="false">L194</f>
        <v>0</v>
      </c>
      <c r="M191" s="146"/>
      <c r="N191" s="43"/>
    </row>
    <row r="192" s="147" customFormat="true" ht="15.75" hidden="false" customHeight="false" outlineLevel="0" collapsed="false">
      <c r="A192" s="269"/>
      <c r="B192" s="269"/>
      <c r="C192" s="270"/>
      <c r="D192" s="271"/>
      <c r="E192" s="399"/>
      <c r="F192" s="275"/>
      <c r="G192" s="272" t="s">
        <v>30</v>
      </c>
      <c r="H192" s="272"/>
      <c r="I192" s="273"/>
      <c r="J192" s="153"/>
      <c r="K192" s="341"/>
      <c r="L192" s="154"/>
      <c r="M192" s="146"/>
      <c r="N192" s="149"/>
    </row>
    <row r="193" s="147" customFormat="true" ht="15" hidden="false" customHeight="true" outlineLevel="0" collapsed="false">
      <c r="A193" s="269"/>
      <c r="B193" s="269"/>
      <c r="C193" s="270"/>
      <c r="D193" s="271" t="s">
        <v>31</v>
      </c>
      <c r="E193" s="399"/>
      <c r="F193" s="275"/>
      <c r="G193" s="272" t="s">
        <v>32</v>
      </c>
      <c r="H193" s="272"/>
      <c r="I193" s="273"/>
      <c r="J193" s="153"/>
      <c r="K193" s="341"/>
      <c r="L193" s="154"/>
      <c r="M193" s="146"/>
      <c r="N193" s="149"/>
    </row>
    <row r="194" s="147" customFormat="true" ht="15" hidden="false" customHeight="true" outlineLevel="0" collapsed="false">
      <c r="A194" s="269"/>
      <c r="B194" s="269"/>
      <c r="C194" s="270"/>
      <c r="D194" s="271" t="s">
        <v>33</v>
      </c>
      <c r="E194" s="344" t="s">
        <v>141</v>
      </c>
      <c r="F194" s="275"/>
      <c r="G194" s="272" t="s">
        <v>33</v>
      </c>
      <c r="H194" s="272" t="n">
        <v>300</v>
      </c>
      <c r="I194" s="273" t="n">
        <v>0</v>
      </c>
      <c r="J194" s="153" t="n">
        <f aca="false">J199</f>
        <v>0</v>
      </c>
      <c r="K194" s="341" t="n">
        <f aca="false">K199</f>
        <v>300</v>
      </c>
      <c r="L194" s="154" t="n">
        <f aca="false">L199</f>
        <v>0</v>
      </c>
      <c r="M194" s="146"/>
      <c r="N194" s="149"/>
    </row>
    <row r="195" s="147" customFormat="true" ht="15.75" hidden="false" customHeight="true" outlineLevel="0" collapsed="false">
      <c r="A195" s="269"/>
      <c r="B195" s="269"/>
      <c r="C195" s="270"/>
      <c r="D195" s="271"/>
      <c r="E195" s="344"/>
      <c r="F195" s="275"/>
      <c r="G195" s="272" t="s">
        <v>34</v>
      </c>
      <c r="H195" s="272"/>
      <c r="I195" s="273"/>
      <c r="J195" s="153"/>
      <c r="K195" s="341" t="n">
        <f aca="false">K200</f>
        <v>0</v>
      </c>
      <c r="L195" s="154"/>
      <c r="M195" s="146"/>
      <c r="N195" s="149"/>
    </row>
    <row r="196" s="147" customFormat="true" ht="15" hidden="false" customHeight="true" outlineLevel="0" collapsed="false">
      <c r="A196" s="288" t="s">
        <v>142</v>
      </c>
      <c r="B196" s="288"/>
      <c r="C196" s="287" t="s">
        <v>244</v>
      </c>
      <c r="D196" s="271" t="s">
        <v>27</v>
      </c>
      <c r="E196" s="271" t="s">
        <v>141</v>
      </c>
      <c r="F196" s="275"/>
      <c r="G196" s="272" t="s">
        <v>29</v>
      </c>
      <c r="H196" s="272" t="n">
        <v>300</v>
      </c>
      <c r="I196" s="273" t="n">
        <v>0</v>
      </c>
      <c r="J196" s="153" t="n">
        <f aca="false">J199</f>
        <v>0</v>
      </c>
      <c r="K196" s="341" t="n">
        <f aca="false">K199</f>
        <v>300</v>
      </c>
      <c r="L196" s="154" t="n">
        <f aca="false">L199</f>
        <v>0</v>
      </c>
      <c r="M196" s="146"/>
      <c r="N196" s="149"/>
    </row>
    <row r="197" s="147" customFormat="true" ht="15.75" hidden="false" customHeight="false" outlineLevel="0" collapsed="false">
      <c r="A197" s="288"/>
      <c r="B197" s="288"/>
      <c r="C197" s="287"/>
      <c r="D197" s="271"/>
      <c r="E197" s="271"/>
      <c r="F197" s="275"/>
      <c r="G197" s="272" t="s">
        <v>30</v>
      </c>
      <c r="H197" s="272"/>
      <c r="I197" s="273"/>
      <c r="J197" s="153"/>
      <c r="K197" s="341"/>
      <c r="L197" s="154"/>
      <c r="M197" s="146"/>
      <c r="N197" s="36"/>
    </row>
    <row r="198" s="147" customFormat="true" ht="15" hidden="false" customHeight="true" outlineLevel="0" collapsed="false">
      <c r="A198" s="288"/>
      <c r="B198" s="288"/>
      <c r="C198" s="287"/>
      <c r="D198" s="271" t="s">
        <v>31</v>
      </c>
      <c r="E198" s="271"/>
      <c r="F198" s="275"/>
      <c r="G198" s="272" t="s">
        <v>32</v>
      </c>
      <c r="H198" s="272"/>
      <c r="I198" s="273"/>
      <c r="J198" s="153"/>
      <c r="K198" s="341"/>
      <c r="L198" s="154"/>
      <c r="M198" s="146"/>
      <c r="N198" s="43"/>
    </row>
    <row r="199" s="147" customFormat="true" ht="15" hidden="false" customHeight="true" outlineLevel="0" collapsed="false">
      <c r="A199" s="288"/>
      <c r="B199" s="288"/>
      <c r="C199" s="287"/>
      <c r="D199" s="271" t="s">
        <v>33</v>
      </c>
      <c r="E199" s="271" t="s">
        <v>141</v>
      </c>
      <c r="F199" s="275"/>
      <c r="G199" s="272" t="s">
        <v>33</v>
      </c>
      <c r="H199" s="272" t="n">
        <v>300</v>
      </c>
      <c r="I199" s="273" t="n">
        <v>0</v>
      </c>
      <c r="J199" s="153"/>
      <c r="K199" s="341" t="n">
        <v>300</v>
      </c>
      <c r="L199" s="154" t="n">
        <v>0</v>
      </c>
      <c r="M199" s="146"/>
      <c r="N199" s="43"/>
    </row>
    <row r="200" s="147" customFormat="true" ht="18" hidden="false" customHeight="true" outlineLevel="0" collapsed="false">
      <c r="A200" s="288"/>
      <c r="B200" s="288"/>
      <c r="C200" s="287"/>
      <c r="D200" s="271"/>
      <c r="E200" s="271"/>
      <c r="F200" s="275"/>
      <c r="G200" s="272" t="s">
        <v>34</v>
      </c>
      <c r="H200" s="272"/>
      <c r="I200" s="273"/>
      <c r="J200" s="153"/>
      <c r="K200" s="341"/>
      <c r="L200" s="154"/>
      <c r="M200" s="146"/>
      <c r="N200" s="43"/>
    </row>
    <row r="201" s="147" customFormat="true" ht="80.25" hidden="false" customHeight="true" outlineLevel="0" collapsed="false">
      <c r="A201" s="286" t="s">
        <v>278</v>
      </c>
      <c r="B201" s="286"/>
      <c r="C201" s="287" t="s">
        <v>244</v>
      </c>
      <c r="D201" s="287" t="s">
        <v>28</v>
      </c>
      <c r="E201" s="287" t="s">
        <v>28</v>
      </c>
      <c r="F201" s="287" t="s">
        <v>28</v>
      </c>
      <c r="G201" s="254" t="s">
        <v>28</v>
      </c>
      <c r="H201" s="254" t="s">
        <v>28</v>
      </c>
      <c r="I201" s="279" t="s">
        <v>28</v>
      </c>
      <c r="J201" s="156"/>
      <c r="K201" s="342"/>
      <c r="L201" s="158"/>
      <c r="M201" s="159"/>
      <c r="N201" s="43"/>
    </row>
    <row r="202" s="147" customFormat="true" ht="15" hidden="false" customHeight="true" outlineLevel="0" collapsed="false">
      <c r="A202" s="269" t="s">
        <v>147</v>
      </c>
      <c r="B202" s="269"/>
      <c r="C202" s="270" t="s">
        <v>242</v>
      </c>
      <c r="D202" s="271" t="s">
        <v>27</v>
      </c>
      <c r="E202" s="300" t="n">
        <v>12700</v>
      </c>
      <c r="F202" s="340"/>
      <c r="G202" s="272" t="s">
        <v>29</v>
      </c>
      <c r="H202" s="272" t="n">
        <v>12700</v>
      </c>
      <c r="I202" s="273" t="n">
        <v>0</v>
      </c>
      <c r="J202" s="153" t="n">
        <f aca="false">J205</f>
        <v>1675.5</v>
      </c>
      <c r="K202" s="341" t="n">
        <f aca="false">K205</f>
        <v>12700</v>
      </c>
      <c r="L202" s="154" t="n">
        <f aca="false">L205</f>
        <v>0</v>
      </c>
      <c r="M202" s="146"/>
      <c r="N202" s="43"/>
    </row>
    <row r="203" s="147" customFormat="true" ht="15.75" hidden="false" customHeight="false" outlineLevel="0" collapsed="false">
      <c r="A203" s="269"/>
      <c r="B203" s="269"/>
      <c r="C203" s="270"/>
      <c r="D203" s="271"/>
      <c r="E203" s="300"/>
      <c r="F203" s="340"/>
      <c r="G203" s="272" t="s">
        <v>30</v>
      </c>
      <c r="H203" s="272"/>
      <c r="I203" s="273"/>
      <c r="J203" s="153"/>
      <c r="K203" s="341"/>
      <c r="L203" s="154"/>
      <c r="M203" s="146"/>
      <c r="N203" s="43"/>
    </row>
    <row r="204" s="147" customFormat="true" ht="15" hidden="false" customHeight="true" outlineLevel="0" collapsed="false">
      <c r="A204" s="269"/>
      <c r="B204" s="269"/>
      <c r="C204" s="270"/>
      <c r="D204" s="271" t="s">
        <v>31</v>
      </c>
      <c r="E204" s="300"/>
      <c r="F204" s="340"/>
      <c r="G204" s="272" t="s">
        <v>32</v>
      </c>
      <c r="H204" s="272"/>
      <c r="I204" s="273"/>
      <c r="J204" s="153"/>
      <c r="K204" s="341"/>
      <c r="L204" s="154"/>
      <c r="M204" s="146"/>
      <c r="N204" s="43"/>
    </row>
    <row r="205" s="147" customFormat="true" ht="15" hidden="false" customHeight="true" outlineLevel="0" collapsed="false">
      <c r="A205" s="269"/>
      <c r="B205" s="269"/>
      <c r="C205" s="270"/>
      <c r="D205" s="271" t="s">
        <v>33</v>
      </c>
      <c r="E205" s="400" t="n">
        <v>12700</v>
      </c>
      <c r="F205" s="275"/>
      <c r="G205" s="272" t="s">
        <v>33</v>
      </c>
      <c r="H205" s="272" t="n">
        <v>12700</v>
      </c>
      <c r="I205" s="273" t="n">
        <v>0</v>
      </c>
      <c r="J205" s="153" t="n">
        <f aca="false">J210</f>
        <v>1675.5</v>
      </c>
      <c r="K205" s="341" t="n">
        <f aca="false">K210</f>
        <v>12700</v>
      </c>
      <c r="L205" s="154" t="n">
        <f aca="false">L210</f>
        <v>0</v>
      </c>
      <c r="M205" s="146"/>
      <c r="N205" s="43"/>
    </row>
    <row r="206" s="147" customFormat="true" ht="15.75" hidden="false" customHeight="true" outlineLevel="0" collapsed="false">
      <c r="A206" s="269"/>
      <c r="B206" s="269"/>
      <c r="C206" s="270"/>
      <c r="D206" s="271"/>
      <c r="E206" s="400"/>
      <c r="F206" s="275"/>
      <c r="G206" s="272" t="s">
        <v>34</v>
      </c>
      <c r="H206" s="272"/>
      <c r="I206" s="273"/>
      <c r="J206" s="153"/>
      <c r="K206" s="341"/>
      <c r="L206" s="154"/>
      <c r="M206" s="146"/>
      <c r="N206" s="43"/>
    </row>
    <row r="207" s="147" customFormat="true" ht="15" hidden="false" customHeight="true" outlineLevel="0" collapsed="false">
      <c r="A207" s="288" t="s">
        <v>150</v>
      </c>
      <c r="B207" s="288"/>
      <c r="C207" s="287" t="s">
        <v>244</v>
      </c>
      <c r="D207" s="271" t="s">
        <v>27</v>
      </c>
      <c r="E207" s="271" t="s">
        <v>338</v>
      </c>
      <c r="F207" s="275"/>
      <c r="G207" s="272" t="s">
        <v>29</v>
      </c>
      <c r="H207" s="272" t="n">
        <v>12700</v>
      </c>
      <c r="I207" s="273" t="n">
        <v>0</v>
      </c>
      <c r="J207" s="153" t="n">
        <f aca="false">J210</f>
        <v>1675.5</v>
      </c>
      <c r="K207" s="341" t="n">
        <f aca="false">K210</f>
        <v>12700</v>
      </c>
      <c r="L207" s="154" t="n">
        <f aca="false">L210</f>
        <v>0</v>
      </c>
      <c r="M207" s="146"/>
      <c r="N207" s="43"/>
    </row>
    <row r="208" s="147" customFormat="true" ht="15.75" hidden="false" customHeight="false" outlineLevel="0" collapsed="false">
      <c r="A208" s="288"/>
      <c r="B208" s="288"/>
      <c r="C208" s="287"/>
      <c r="D208" s="271"/>
      <c r="E208" s="271"/>
      <c r="F208" s="275"/>
      <c r="G208" s="272" t="s">
        <v>30</v>
      </c>
      <c r="H208" s="272"/>
      <c r="I208" s="273"/>
      <c r="J208" s="153"/>
      <c r="K208" s="341"/>
      <c r="L208" s="154"/>
      <c r="M208" s="146"/>
      <c r="N208" s="149"/>
    </row>
    <row r="209" s="147" customFormat="true" ht="15" hidden="false" customHeight="true" outlineLevel="0" collapsed="false">
      <c r="A209" s="288"/>
      <c r="B209" s="288"/>
      <c r="C209" s="287"/>
      <c r="D209" s="271" t="s">
        <v>31</v>
      </c>
      <c r="E209" s="271"/>
      <c r="F209" s="275"/>
      <c r="G209" s="272" t="s">
        <v>32</v>
      </c>
      <c r="H209" s="272"/>
      <c r="I209" s="273"/>
      <c r="J209" s="153"/>
      <c r="K209" s="341"/>
      <c r="L209" s="154"/>
      <c r="M209" s="146"/>
      <c r="N209" s="149"/>
    </row>
    <row r="210" s="147" customFormat="true" ht="15" hidden="false" customHeight="true" outlineLevel="0" collapsed="false">
      <c r="A210" s="288"/>
      <c r="B210" s="288"/>
      <c r="C210" s="287"/>
      <c r="D210" s="271" t="s">
        <v>33</v>
      </c>
      <c r="E210" s="271" t="s">
        <v>338</v>
      </c>
      <c r="F210" s="275"/>
      <c r="G210" s="272" t="s">
        <v>33</v>
      </c>
      <c r="H210" s="272" t="n">
        <v>12700</v>
      </c>
      <c r="I210" s="273" t="n">
        <v>0</v>
      </c>
      <c r="J210" s="153" t="n">
        <v>1675.5</v>
      </c>
      <c r="K210" s="341" t="n">
        <v>12700</v>
      </c>
      <c r="L210" s="154" t="n">
        <v>0</v>
      </c>
      <c r="M210" s="146"/>
      <c r="N210" s="149"/>
    </row>
    <row r="211" s="147" customFormat="true" ht="15.75" hidden="false" customHeight="false" outlineLevel="0" collapsed="false">
      <c r="A211" s="288"/>
      <c r="B211" s="288"/>
      <c r="C211" s="287"/>
      <c r="D211" s="271"/>
      <c r="E211" s="271"/>
      <c r="F211" s="275"/>
      <c r="G211" s="272" t="s">
        <v>34</v>
      </c>
      <c r="H211" s="272"/>
      <c r="I211" s="273"/>
      <c r="J211" s="153"/>
      <c r="K211" s="341"/>
      <c r="L211" s="154"/>
      <c r="M211" s="146"/>
      <c r="N211" s="149"/>
    </row>
    <row r="212" s="147" customFormat="true" ht="66.75" hidden="false" customHeight="true" outlineLevel="0" collapsed="false">
      <c r="A212" s="286" t="s">
        <v>280</v>
      </c>
      <c r="B212" s="286"/>
      <c r="C212" s="287" t="s">
        <v>244</v>
      </c>
      <c r="D212" s="287" t="s">
        <v>28</v>
      </c>
      <c r="E212" s="287" t="s">
        <v>28</v>
      </c>
      <c r="F212" s="287" t="s">
        <v>28</v>
      </c>
      <c r="G212" s="254" t="s">
        <v>28</v>
      </c>
      <c r="H212" s="254" t="s">
        <v>28</v>
      </c>
      <c r="I212" s="279" t="s">
        <v>28</v>
      </c>
      <c r="J212" s="156"/>
      <c r="K212" s="342"/>
      <c r="L212" s="158"/>
      <c r="M212" s="159"/>
      <c r="N212" s="149"/>
    </row>
    <row r="213" s="147" customFormat="true" ht="15" hidden="false" customHeight="true" outlineLevel="0" collapsed="false">
      <c r="A213" s="269" t="s">
        <v>155</v>
      </c>
      <c r="B213" s="269"/>
      <c r="C213" s="346" t="s">
        <v>281</v>
      </c>
      <c r="D213" s="287" t="s">
        <v>28</v>
      </c>
      <c r="E213" s="287" t="s">
        <v>28</v>
      </c>
      <c r="F213" s="287" t="s">
        <v>28</v>
      </c>
      <c r="G213" s="287" t="s">
        <v>28</v>
      </c>
      <c r="H213" s="287" t="s">
        <v>28</v>
      </c>
      <c r="I213" s="287" t="s">
        <v>28</v>
      </c>
      <c r="J213" s="153"/>
      <c r="K213" s="341"/>
      <c r="L213" s="154"/>
      <c r="M213" s="146"/>
      <c r="N213" s="36"/>
    </row>
    <row r="214" s="147" customFormat="true" ht="15.75" hidden="false" customHeight="false" outlineLevel="0" collapsed="false">
      <c r="A214" s="269"/>
      <c r="B214" s="269"/>
      <c r="C214" s="346"/>
      <c r="D214" s="287"/>
      <c r="E214" s="287"/>
      <c r="F214" s="287"/>
      <c r="G214" s="287"/>
      <c r="H214" s="287"/>
      <c r="I214" s="287"/>
      <c r="J214" s="153"/>
      <c r="K214" s="341"/>
      <c r="L214" s="154"/>
      <c r="M214" s="146"/>
      <c r="N214" s="43"/>
    </row>
    <row r="215" s="147" customFormat="true" ht="15.75" hidden="false" customHeight="false" outlineLevel="0" collapsed="false">
      <c r="A215" s="269"/>
      <c r="B215" s="269"/>
      <c r="C215" s="346"/>
      <c r="D215" s="287" t="s">
        <v>31</v>
      </c>
      <c r="E215" s="287" t="s">
        <v>31</v>
      </c>
      <c r="F215" s="287" t="s">
        <v>31</v>
      </c>
      <c r="G215" s="287" t="s">
        <v>31</v>
      </c>
      <c r="H215" s="287" t="s">
        <v>31</v>
      </c>
      <c r="I215" s="287" t="s">
        <v>31</v>
      </c>
      <c r="J215" s="153"/>
      <c r="K215" s="341"/>
      <c r="L215" s="154"/>
      <c r="M215" s="146"/>
      <c r="N215" s="43"/>
    </row>
    <row r="216" s="164" customFormat="true" ht="15.75" hidden="false" customHeight="false" outlineLevel="0" collapsed="false">
      <c r="A216" s="269"/>
      <c r="B216" s="269"/>
      <c r="C216" s="346"/>
      <c r="D216" s="287" t="s">
        <v>33</v>
      </c>
      <c r="E216" s="287" t="s">
        <v>33</v>
      </c>
      <c r="F216" s="287" t="s">
        <v>33</v>
      </c>
      <c r="G216" s="287" t="s">
        <v>33</v>
      </c>
      <c r="H216" s="287" t="s">
        <v>33</v>
      </c>
      <c r="I216" s="287" t="s">
        <v>33</v>
      </c>
      <c r="J216" s="153"/>
      <c r="K216" s="341"/>
      <c r="L216" s="154"/>
      <c r="M216" s="146"/>
      <c r="N216" s="43"/>
      <c r="O216" s="147"/>
      <c r="P216" s="147"/>
      <c r="Q216" s="147"/>
      <c r="R216" s="147"/>
      <c r="S216" s="147"/>
      <c r="T216" s="147"/>
      <c r="U216" s="147"/>
      <c r="V216" s="147"/>
      <c r="W216" s="147"/>
      <c r="X216" s="147"/>
      <c r="Y216" s="147"/>
      <c r="Z216" s="147"/>
      <c r="AA216" s="147"/>
    </row>
    <row r="217" s="164" customFormat="true" ht="15.75" hidden="false" customHeight="true" outlineLevel="0" collapsed="false">
      <c r="A217" s="269"/>
      <c r="B217" s="269"/>
      <c r="C217" s="346"/>
      <c r="D217" s="287"/>
      <c r="E217" s="287"/>
      <c r="F217" s="287"/>
      <c r="G217" s="287"/>
      <c r="H217" s="287"/>
      <c r="I217" s="287"/>
      <c r="J217" s="153"/>
      <c r="K217" s="341"/>
      <c r="L217" s="154"/>
      <c r="M217" s="146"/>
      <c r="N217" s="43"/>
      <c r="O217" s="147"/>
      <c r="P217" s="147"/>
      <c r="Q217" s="147"/>
      <c r="R217" s="147"/>
      <c r="S217" s="147"/>
      <c r="T217" s="147"/>
      <c r="U217" s="147"/>
      <c r="V217" s="147"/>
      <c r="W217" s="147"/>
      <c r="X217" s="147"/>
      <c r="Y217" s="147"/>
      <c r="Z217" s="147"/>
      <c r="AA217" s="147"/>
    </row>
    <row r="218" s="164" customFormat="true" ht="15" hidden="false" customHeight="true" outlineLevel="0" collapsed="false">
      <c r="A218" s="288" t="s">
        <v>157</v>
      </c>
      <c r="B218" s="288"/>
      <c r="C218" s="287" t="s">
        <v>282</v>
      </c>
      <c r="D218" s="287" t="s">
        <v>28</v>
      </c>
      <c r="E218" s="287" t="s">
        <v>28</v>
      </c>
      <c r="F218" s="287" t="s">
        <v>28</v>
      </c>
      <c r="G218" s="287" t="s">
        <v>28</v>
      </c>
      <c r="H218" s="287" t="s">
        <v>28</v>
      </c>
      <c r="I218" s="287" t="s">
        <v>28</v>
      </c>
      <c r="J218" s="153"/>
      <c r="K218" s="341"/>
      <c r="L218" s="154"/>
      <c r="M218" s="146"/>
      <c r="N218" s="43"/>
      <c r="O218" s="147"/>
      <c r="P218" s="147"/>
      <c r="Q218" s="147"/>
      <c r="R218" s="147"/>
      <c r="S218" s="147"/>
      <c r="T218" s="147"/>
      <c r="U218" s="147"/>
      <c r="V218" s="147"/>
      <c r="W218" s="147"/>
      <c r="X218" s="147"/>
      <c r="Y218" s="147"/>
      <c r="Z218" s="147"/>
      <c r="AA218" s="147"/>
    </row>
    <row r="219" s="164" customFormat="true" ht="15.75" hidden="false" customHeight="false" outlineLevel="0" collapsed="false">
      <c r="A219" s="288"/>
      <c r="B219" s="288"/>
      <c r="C219" s="287"/>
      <c r="D219" s="287"/>
      <c r="E219" s="287"/>
      <c r="F219" s="287"/>
      <c r="G219" s="287"/>
      <c r="H219" s="287"/>
      <c r="I219" s="287"/>
      <c r="J219" s="153"/>
      <c r="K219" s="341"/>
      <c r="L219" s="154"/>
      <c r="M219" s="146"/>
      <c r="N219" s="149"/>
      <c r="O219" s="147"/>
      <c r="P219" s="147"/>
      <c r="Q219" s="147"/>
      <c r="R219" s="147"/>
      <c r="S219" s="147"/>
      <c r="T219" s="147"/>
      <c r="U219" s="147"/>
      <c r="V219" s="147"/>
      <c r="W219" s="147"/>
      <c r="X219" s="147"/>
      <c r="Y219" s="147"/>
      <c r="Z219" s="147"/>
      <c r="AA219" s="147"/>
    </row>
    <row r="220" s="164" customFormat="true" ht="15.75" hidden="false" customHeight="false" outlineLevel="0" collapsed="false">
      <c r="A220" s="288"/>
      <c r="B220" s="288"/>
      <c r="C220" s="287"/>
      <c r="D220" s="287" t="s">
        <v>31</v>
      </c>
      <c r="E220" s="287" t="s">
        <v>31</v>
      </c>
      <c r="F220" s="287" t="s">
        <v>31</v>
      </c>
      <c r="G220" s="287" t="s">
        <v>31</v>
      </c>
      <c r="H220" s="287" t="s">
        <v>31</v>
      </c>
      <c r="I220" s="287" t="s">
        <v>31</v>
      </c>
      <c r="J220" s="153"/>
      <c r="K220" s="341"/>
      <c r="L220" s="154"/>
      <c r="M220" s="146"/>
      <c r="N220" s="149"/>
      <c r="O220" s="147"/>
      <c r="P220" s="147"/>
      <c r="Q220" s="147"/>
      <c r="R220" s="147"/>
      <c r="S220" s="147"/>
      <c r="T220" s="147"/>
      <c r="U220" s="147"/>
      <c r="V220" s="147"/>
      <c r="W220" s="147"/>
      <c r="X220" s="147"/>
      <c r="Y220" s="147"/>
      <c r="Z220" s="147"/>
      <c r="AA220" s="147"/>
    </row>
    <row r="221" s="147" customFormat="true" ht="15.75" hidden="false" customHeight="false" outlineLevel="0" collapsed="false">
      <c r="A221" s="288"/>
      <c r="B221" s="288"/>
      <c r="C221" s="287"/>
      <c r="D221" s="287" t="s">
        <v>33</v>
      </c>
      <c r="E221" s="287" t="s">
        <v>33</v>
      </c>
      <c r="F221" s="287" t="s">
        <v>33</v>
      </c>
      <c r="G221" s="287" t="s">
        <v>33</v>
      </c>
      <c r="H221" s="287" t="s">
        <v>33</v>
      </c>
      <c r="I221" s="287" t="s">
        <v>33</v>
      </c>
      <c r="J221" s="153"/>
      <c r="K221" s="341"/>
      <c r="L221" s="154"/>
      <c r="M221" s="146"/>
      <c r="N221" s="149"/>
    </row>
    <row r="222" s="147" customFormat="true" ht="15.75" hidden="false" customHeight="false" outlineLevel="0" collapsed="false">
      <c r="A222" s="288"/>
      <c r="B222" s="288"/>
      <c r="C222" s="287"/>
      <c r="D222" s="287"/>
      <c r="E222" s="287"/>
      <c r="F222" s="287"/>
      <c r="G222" s="287"/>
      <c r="H222" s="287"/>
      <c r="I222" s="287"/>
      <c r="J222" s="153"/>
      <c r="K222" s="341"/>
      <c r="L222" s="154"/>
      <c r="M222" s="146"/>
      <c r="N222" s="149"/>
    </row>
    <row r="223" s="147" customFormat="true" ht="51.75" hidden="false" customHeight="true" outlineLevel="0" collapsed="false">
      <c r="A223" s="286" t="s">
        <v>283</v>
      </c>
      <c r="B223" s="286"/>
      <c r="C223" s="287" t="s">
        <v>282</v>
      </c>
      <c r="D223" s="287" t="s">
        <v>28</v>
      </c>
      <c r="E223" s="287" t="s">
        <v>28</v>
      </c>
      <c r="F223" s="287" t="s">
        <v>28</v>
      </c>
      <c r="G223" s="254" t="s">
        <v>28</v>
      </c>
      <c r="H223" s="254" t="s">
        <v>28</v>
      </c>
      <c r="I223" s="279" t="s">
        <v>28</v>
      </c>
      <c r="J223" s="156"/>
      <c r="K223" s="342"/>
      <c r="L223" s="158"/>
      <c r="M223" s="159"/>
      <c r="N223" s="149"/>
    </row>
    <row r="224" s="147" customFormat="true" ht="15" hidden="false" customHeight="true" outlineLevel="0" collapsed="false">
      <c r="A224" s="269" t="s">
        <v>160</v>
      </c>
      <c r="B224" s="269"/>
      <c r="C224" s="270" t="s">
        <v>284</v>
      </c>
      <c r="D224" s="287" t="s">
        <v>28</v>
      </c>
      <c r="E224" s="287" t="s">
        <v>28</v>
      </c>
      <c r="F224" s="287" t="s">
        <v>28</v>
      </c>
      <c r="G224" s="287" t="s">
        <v>28</v>
      </c>
      <c r="H224" s="287" t="s">
        <v>28</v>
      </c>
      <c r="I224" s="287" t="s">
        <v>28</v>
      </c>
      <c r="J224" s="153"/>
      <c r="K224" s="341"/>
      <c r="L224" s="154"/>
      <c r="M224" s="146"/>
      <c r="N224" s="43"/>
    </row>
    <row r="225" s="147" customFormat="true" ht="15.75" hidden="false" customHeight="false" outlineLevel="0" collapsed="false">
      <c r="A225" s="269"/>
      <c r="B225" s="269"/>
      <c r="C225" s="270"/>
      <c r="D225" s="287"/>
      <c r="E225" s="287"/>
      <c r="F225" s="287"/>
      <c r="G225" s="287"/>
      <c r="H225" s="287"/>
      <c r="I225" s="287"/>
      <c r="J225" s="153"/>
      <c r="K225" s="341"/>
      <c r="L225" s="154"/>
      <c r="M225" s="146"/>
      <c r="N225" s="43"/>
    </row>
    <row r="226" s="147" customFormat="true" ht="15.75" hidden="false" customHeight="false" outlineLevel="0" collapsed="false">
      <c r="A226" s="269"/>
      <c r="B226" s="269"/>
      <c r="C226" s="270"/>
      <c r="D226" s="287" t="s">
        <v>31</v>
      </c>
      <c r="E226" s="287" t="s">
        <v>31</v>
      </c>
      <c r="F226" s="287" t="s">
        <v>31</v>
      </c>
      <c r="G226" s="287" t="s">
        <v>31</v>
      </c>
      <c r="H226" s="287" t="s">
        <v>31</v>
      </c>
      <c r="I226" s="287" t="s">
        <v>31</v>
      </c>
      <c r="J226" s="153"/>
      <c r="K226" s="341"/>
      <c r="L226" s="154"/>
      <c r="M226" s="146"/>
      <c r="N226" s="43"/>
    </row>
    <row r="227" s="147" customFormat="true" ht="15.75" hidden="false" customHeight="false" outlineLevel="0" collapsed="false">
      <c r="A227" s="269"/>
      <c r="B227" s="269"/>
      <c r="C227" s="270"/>
      <c r="D227" s="287" t="s">
        <v>33</v>
      </c>
      <c r="E227" s="287" t="s">
        <v>33</v>
      </c>
      <c r="F227" s="287" t="s">
        <v>33</v>
      </c>
      <c r="G227" s="287" t="s">
        <v>33</v>
      </c>
      <c r="H227" s="287" t="s">
        <v>33</v>
      </c>
      <c r="I227" s="287" t="s">
        <v>33</v>
      </c>
      <c r="J227" s="153"/>
      <c r="K227" s="341"/>
      <c r="L227" s="154"/>
      <c r="M227" s="146"/>
      <c r="N227" s="43"/>
    </row>
    <row r="228" s="147" customFormat="true" ht="15.75" hidden="false" customHeight="true" outlineLevel="0" collapsed="false">
      <c r="A228" s="269"/>
      <c r="B228" s="269"/>
      <c r="C228" s="270"/>
      <c r="D228" s="287"/>
      <c r="E228" s="287"/>
      <c r="F228" s="287"/>
      <c r="G228" s="287"/>
      <c r="H228" s="287"/>
      <c r="I228" s="287"/>
      <c r="J228" s="153"/>
      <c r="K228" s="341"/>
      <c r="L228" s="154"/>
      <c r="M228" s="146"/>
      <c r="N228" s="149"/>
    </row>
    <row r="229" s="147" customFormat="true" ht="15" hidden="false" customHeight="true" outlineLevel="0" collapsed="false">
      <c r="A229" s="288" t="s">
        <v>161</v>
      </c>
      <c r="B229" s="288"/>
      <c r="C229" s="287" t="s">
        <v>285</v>
      </c>
      <c r="D229" s="287" t="s">
        <v>28</v>
      </c>
      <c r="E229" s="287" t="s">
        <v>28</v>
      </c>
      <c r="F229" s="287" t="s">
        <v>28</v>
      </c>
      <c r="G229" s="287" t="s">
        <v>28</v>
      </c>
      <c r="H229" s="287" t="s">
        <v>28</v>
      </c>
      <c r="I229" s="287" t="s">
        <v>28</v>
      </c>
      <c r="J229" s="153"/>
      <c r="K229" s="341"/>
      <c r="L229" s="154"/>
      <c r="M229" s="146"/>
      <c r="N229" s="149"/>
    </row>
    <row r="230" s="147" customFormat="true" ht="15.75" hidden="false" customHeight="false" outlineLevel="0" collapsed="false">
      <c r="A230" s="288"/>
      <c r="B230" s="288"/>
      <c r="C230" s="287"/>
      <c r="D230" s="287"/>
      <c r="E230" s="287"/>
      <c r="F230" s="287"/>
      <c r="G230" s="287"/>
      <c r="H230" s="287"/>
      <c r="I230" s="287"/>
      <c r="J230" s="153"/>
      <c r="K230" s="341"/>
      <c r="L230" s="154"/>
      <c r="M230" s="146"/>
      <c r="N230" s="149"/>
    </row>
    <row r="231" s="147" customFormat="true" ht="15.75" hidden="false" customHeight="false" outlineLevel="0" collapsed="false">
      <c r="A231" s="288"/>
      <c r="B231" s="288"/>
      <c r="C231" s="287"/>
      <c r="D231" s="287" t="s">
        <v>31</v>
      </c>
      <c r="E231" s="287" t="s">
        <v>31</v>
      </c>
      <c r="F231" s="287" t="s">
        <v>31</v>
      </c>
      <c r="G231" s="287" t="s">
        <v>31</v>
      </c>
      <c r="H231" s="287" t="s">
        <v>31</v>
      </c>
      <c r="I231" s="287" t="s">
        <v>31</v>
      </c>
      <c r="J231" s="153"/>
      <c r="K231" s="341"/>
      <c r="L231" s="154"/>
      <c r="M231" s="146"/>
      <c r="N231" s="149"/>
    </row>
    <row r="232" s="147" customFormat="true" ht="15.75" hidden="false" customHeight="false" outlineLevel="0" collapsed="false">
      <c r="A232" s="288"/>
      <c r="B232" s="288"/>
      <c r="C232" s="287"/>
      <c r="D232" s="287" t="s">
        <v>33</v>
      </c>
      <c r="E232" s="287" t="s">
        <v>33</v>
      </c>
      <c r="F232" s="287" t="s">
        <v>33</v>
      </c>
      <c r="G232" s="287" t="s">
        <v>33</v>
      </c>
      <c r="H232" s="287" t="s">
        <v>33</v>
      </c>
      <c r="I232" s="287" t="s">
        <v>33</v>
      </c>
      <c r="J232" s="153"/>
      <c r="K232" s="341"/>
      <c r="L232" s="154"/>
      <c r="M232" s="146"/>
      <c r="N232" s="149"/>
    </row>
    <row r="233" s="147" customFormat="true" ht="15.75" hidden="false" customHeight="false" outlineLevel="0" collapsed="false">
      <c r="A233" s="288"/>
      <c r="B233" s="288"/>
      <c r="C233" s="287"/>
      <c r="D233" s="287"/>
      <c r="E233" s="287"/>
      <c r="F233" s="287"/>
      <c r="G233" s="287"/>
      <c r="H233" s="287"/>
      <c r="I233" s="287"/>
      <c r="J233" s="153"/>
      <c r="K233" s="341"/>
      <c r="L233" s="154"/>
      <c r="M233" s="146"/>
      <c r="N233" s="36"/>
    </row>
    <row r="234" s="147" customFormat="true" ht="53.25" hidden="false" customHeight="true" outlineLevel="0" collapsed="false">
      <c r="A234" s="286" t="s">
        <v>286</v>
      </c>
      <c r="B234" s="286"/>
      <c r="C234" s="287" t="s">
        <v>287</v>
      </c>
      <c r="D234" s="287" t="s">
        <v>28</v>
      </c>
      <c r="E234" s="287" t="s">
        <v>28</v>
      </c>
      <c r="F234" s="287" t="s">
        <v>28</v>
      </c>
      <c r="G234" s="254" t="s">
        <v>28</v>
      </c>
      <c r="H234" s="254" t="s">
        <v>28</v>
      </c>
      <c r="I234" s="279" t="s">
        <v>28</v>
      </c>
      <c r="J234" s="156"/>
      <c r="K234" s="342"/>
      <c r="L234" s="158"/>
      <c r="M234" s="159"/>
      <c r="N234" s="36"/>
      <c r="O234" s="347"/>
      <c r="P234" s="164"/>
      <c r="Q234" s="164"/>
      <c r="R234" s="164"/>
      <c r="S234" s="164"/>
      <c r="T234" s="164"/>
      <c r="U234" s="164"/>
      <c r="V234" s="164"/>
      <c r="W234" s="164"/>
      <c r="X234" s="164"/>
      <c r="Y234" s="164"/>
      <c r="Z234" s="164"/>
      <c r="AA234" s="164"/>
    </row>
    <row r="235" s="147" customFormat="true" ht="15" hidden="false" customHeight="true" outlineLevel="0" collapsed="false">
      <c r="A235" s="261" t="s">
        <v>165</v>
      </c>
      <c r="B235" s="261"/>
      <c r="C235" s="262" t="s">
        <v>288</v>
      </c>
      <c r="D235" s="263" t="s">
        <v>27</v>
      </c>
      <c r="E235" s="401" t="n">
        <v>244726.9</v>
      </c>
      <c r="F235" s="265"/>
      <c r="G235" s="266" t="s">
        <v>29</v>
      </c>
      <c r="H235" s="266"/>
      <c r="I235" s="267"/>
      <c r="J235" s="153" t="n">
        <f aca="false">SUM(J236:J239)</f>
        <v>21710.3</v>
      </c>
      <c r="K235" s="153" t="n">
        <f aca="false">K236+K237+K238+K239</f>
        <v>244726.9</v>
      </c>
      <c r="L235" s="153" t="n">
        <f aca="false">L238+L237</f>
        <v>0</v>
      </c>
      <c r="M235" s="206" t="n">
        <f aca="false">M237+M238</f>
        <v>0</v>
      </c>
      <c r="N235" s="268"/>
      <c r="O235" s="164"/>
      <c r="P235" s="164"/>
      <c r="Q235" s="164"/>
      <c r="R235" s="164"/>
      <c r="S235" s="164"/>
      <c r="T235" s="164"/>
      <c r="U235" s="164"/>
      <c r="V235" s="164"/>
      <c r="W235" s="164"/>
      <c r="X235" s="164"/>
      <c r="Y235" s="164"/>
      <c r="Z235" s="164"/>
      <c r="AA235" s="164"/>
    </row>
    <row r="236" s="147" customFormat="true" ht="15.75" hidden="false" customHeight="false" outlineLevel="0" collapsed="false">
      <c r="A236" s="261"/>
      <c r="B236" s="261"/>
      <c r="C236" s="262"/>
      <c r="D236" s="263"/>
      <c r="E236" s="401"/>
      <c r="F236" s="265"/>
      <c r="G236" s="266" t="s">
        <v>30</v>
      </c>
      <c r="H236" s="266"/>
      <c r="I236" s="267"/>
      <c r="J236" s="153"/>
      <c r="K236" s="153"/>
      <c r="L236" s="153"/>
      <c r="M236" s="206"/>
      <c r="N236" s="268"/>
      <c r="O236" s="164"/>
      <c r="P236" s="164"/>
      <c r="Q236" s="164"/>
      <c r="R236" s="164"/>
      <c r="S236" s="164"/>
      <c r="T236" s="164"/>
      <c r="U236" s="164"/>
      <c r="V236" s="164"/>
      <c r="W236" s="164"/>
      <c r="X236" s="164"/>
      <c r="Y236" s="164"/>
      <c r="Z236" s="164"/>
      <c r="AA236" s="164"/>
    </row>
    <row r="237" s="147" customFormat="true" ht="15" hidden="false" customHeight="true" outlineLevel="0" collapsed="false">
      <c r="A237" s="261"/>
      <c r="B237" s="261"/>
      <c r="C237" s="262"/>
      <c r="D237" s="263" t="s">
        <v>31</v>
      </c>
      <c r="E237" s="402" t="s">
        <v>339</v>
      </c>
      <c r="F237" s="265"/>
      <c r="G237" s="266" t="s">
        <v>32</v>
      </c>
      <c r="H237" s="266"/>
      <c r="I237" s="267"/>
      <c r="J237" s="153"/>
      <c r="K237" s="153" t="n">
        <f aca="false">K242</f>
        <v>69182</v>
      </c>
      <c r="L237" s="153" t="n">
        <f aca="false">L242+L272</f>
        <v>0</v>
      </c>
      <c r="M237" s="206" t="n">
        <f aca="false">M272</f>
        <v>0</v>
      </c>
      <c r="N237" s="268"/>
      <c r="O237" s="164"/>
      <c r="P237" s="349"/>
      <c r="Q237" s="164"/>
      <c r="R237" s="164"/>
      <c r="S237" s="164"/>
      <c r="T237" s="164"/>
      <c r="U237" s="164"/>
      <c r="V237" s="164"/>
      <c r="W237" s="164"/>
      <c r="X237" s="164"/>
      <c r="Y237" s="164"/>
      <c r="Z237" s="164"/>
      <c r="AA237" s="164"/>
    </row>
    <row r="238" s="147" customFormat="true" ht="15" hidden="false" customHeight="true" outlineLevel="0" collapsed="false">
      <c r="A238" s="261"/>
      <c r="B238" s="261"/>
      <c r="C238" s="262"/>
      <c r="D238" s="263" t="s">
        <v>33</v>
      </c>
      <c r="E238" s="402" t="n">
        <v>175544.9</v>
      </c>
      <c r="F238" s="265"/>
      <c r="G238" s="266" t="s">
        <v>33</v>
      </c>
      <c r="H238" s="266"/>
      <c r="I238" s="267"/>
      <c r="J238" s="153" t="n">
        <f aca="false">J273+J243</f>
        <v>21710.3</v>
      </c>
      <c r="K238" s="153" t="n">
        <f aca="false">K273+K243</f>
        <v>175544.9</v>
      </c>
      <c r="L238" s="153" t="n">
        <f aca="false">L273+L243+L273</f>
        <v>0</v>
      </c>
      <c r="M238" s="206" t="n">
        <f aca="false">M273</f>
        <v>0</v>
      </c>
      <c r="N238" s="268"/>
      <c r="O238" s="164"/>
      <c r="P238" s="164"/>
      <c r="Q238" s="164"/>
      <c r="R238" s="164"/>
      <c r="S238" s="164"/>
      <c r="T238" s="164"/>
      <c r="U238" s="164"/>
      <c r="V238" s="164"/>
      <c r="W238" s="164"/>
      <c r="X238" s="164"/>
      <c r="Y238" s="164"/>
      <c r="Z238" s="164"/>
      <c r="AA238" s="164"/>
    </row>
    <row r="239" s="147" customFormat="true" ht="22.5" hidden="false" customHeight="true" outlineLevel="0" collapsed="false">
      <c r="A239" s="261"/>
      <c r="B239" s="261"/>
      <c r="C239" s="262"/>
      <c r="D239" s="263"/>
      <c r="E239" s="402"/>
      <c r="F239" s="265"/>
      <c r="G239" s="266" t="s">
        <v>34</v>
      </c>
      <c r="H239" s="266"/>
      <c r="I239" s="267"/>
      <c r="J239" s="153"/>
      <c r="K239" s="153"/>
      <c r="L239" s="153"/>
      <c r="M239" s="206"/>
      <c r="N239" s="268"/>
    </row>
    <row r="240" s="147" customFormat="true" ht="28.5" hidden="false" customHeight="true" outlineLevel="0" collapsed="false">
      <c r="A240" s="350" t="s">
        <v>289</v>
      </c>
      <c r="B240" s="350"/>
      <c r="C240" s="270" t="s">
        <v>233</v>
      </c>
      <c r="D240" s="271" t="s">
        <v>27</v>
      </c>
      <c r="E240" s="403" t="n">
        <v>204726.9</v>
      </c>
      <c r="F240" s="275"/>
      <c r="G240" s="272" t="s">
        <v>29</v>
      </c>
      <c r="H240" s="404" t="n">
        <f aca="false">H242+H243</f>
        <v>208382.3</v>
      </c>
      <c r="I240" s="273" t="n">
        <f aca="false">I242+I243</f>
        <v>42624.2</v>
      </c>
      <c r="J240" s="153" t="n">
        <f aca="false">J243</f>
        <v>21710.3</v>
      </c>
      <c r="K240" s="341" t="n">
        <f aca="false">K241+K242+K243+K244</f>
        <v>204726.9</v>
      </c>
      <c r="L240" s="154" t="n">
        <f aca="false">SUM(L241:L244)</f>
        <v>0</v>
      </c>
      <c r="M240" s="146"/>
      <c r="N240" s="149"/>
    </row>
    <row r="241" s="147" customFormat="true" ht="17.25" hidden="false" customHeight="true" outlineLevel="0" collapsed="false">
      <c r="A241" s="350"/>
      <c r="B241" s="350"/>
      <c r="C241" s="270"/>
      <c r="D241" s="271"/>
      <c r="E241" s="403"/>
      <c r="F241" s="275"/>
      <c r="G241" s="272" t="s">
        <v>30</v>
      </c>
      <c r="H241" s="404"/>
      <c r="I241" s="273"/>
      <c r="J241" s="352" t="n">
        <f aca="false">J246+J253+J260</f>
        <v>0</v>
      </c>
      <c r="K241" s="353" t="n">
        <f aca="false">K246+K253+K260</f>
        <v>0</v>
      </c>
      <c r="L241" s="354" t="n">
        <f aca="false">L246+L253+L260</f>
        <v>0</v>
      </c>
      <c r="M241" s="146"/>
      <c r="N241" s="36"/>
    </row>
    <row r="242" s="147" customFormat="true" ht="30.75" hidden="false" customHeight="true" outlineLevel="0" collapsed="false">
      <c r="A242" s="350"/>
      <c r="B242" s="350"/>
      <c r="C242" s="270"/>
      <c r="D242" s="271" t="s">
        <v>31</v>
      </c>
      <c r="E242" s="300" t="s">
        <v>339</v>
      </c>
      <c r="F242" s="275"/>
      <c r="G242" s="272" t="s">
        <v>32</v>
      </c>
      <c r="H242" s="272" t="n">
        <v>72837.4</v>
      </c>
      <c r="I242" s="273" t="n">
        <v>20532.6</v>
      </c>
      <c r="J242" s="352" t="n">
        <f aca="false">J247+J254+J261</f>
        <v>0</v>
      </c>
      <c r="K242" s="353" t="n">
        <f aca="false">K247+K254+K261</f>
        <v>69182</v>
      </c>
      <c r="L242" s="354" t="n">
        <f aca="false">L247+L254+L261</f>
        <v>0</v>
      </c>
      <c r="M242" s="146"/>
      <c r="N242" s="36"/>
    </row>
    <row r="243" s="147" customFormat="true" ht="19.5" hidden="false" customHeight="true" outlineLevel="0" collapsed="false">
      <c r="A243" s="350"/>
      <c r="B243" s="350"/>
      <c r="C243" s="270"/>
      <c r="D243" s="271" t="s">
        <v>33</v>
      </c>
      <c r="E243" s="300" t="n">
        <v>135544.9</v>
      </c>
      <c r="F243" s="275"/>
      <c r="G243" s="272" t="s">
        <v>33</v>
      </c>
      <c r="H243" s="272" t="n">
        <v>135544.9</v>
      </c>
      <c r="I243" s="273" t="n">
        <v>22091.6</v>
      </c>
      <c r="J243" s="352" t="n">
        <f aca="false">J248+J255+J262</f>
        <v>21710.3</v>
      </c>
      <c r="K243" s="353" t="n">
        <f aca="false">K248+K255+K262</f>
        <v>135544.9</v>
      </c>
      <c r="L243" s="354" t="n">
        <f aca="false">L248+L255+L262</f>
        <v>0</v>
      </c>
      <c r="M243" s="146"/>
      <c r="N243" s="43"/>
    </row>
    <row r="244" s="147" customFormat="true" ht="15.75" hidden="false" customHeight="true" outlineLevel="0" collapsed="false">
      <c r="A244" s="350"/>
      <c r="B244" s="350"/>
      <c r="C244" s="270"/>
      <c r="D244" s="271"/>
      <c r="E244" s="300"/>
      <c r="F244" s="275"/>
      <c r="G244" s="272" t="s">
        <v>34</v>
      </c>
      <c r="H244" s="272"/>
      <c r="I244" s="273"/>
      <c r="J244" s="352" t="n">
        <f aca="false">J249+J256+J263</f>
        <v>0</v>
      </c>
      <c r="K244" s="353" t="n">
        <f aca="false">K249+K256+K263</f>
        <v>0</v>
      </c>
      <c r="L244" s="354" t="n">
        <f aca="false">L249+L256+L263</f>
        <v>0</v>
      </c>
      <c r="M244" s="146"/>
      <c r="N244" s="43"/>
    </row>
    <row r="245" s="147" customFormat="true" ht="15" hidden="false" customHeight="true" outlineLevel="0" collapsed="false">
      <c r="A245" s="288" t="s">
        <v>290</v>
      </c>
      <c r="B245" s="288"/>
      <c r="C245" s="287" t="s">
        <v>291</v>
      </c>
      <c r="D245" s="271" t="s">
        <v>27</v>
      </c>
      <c r="E245" s="400" t="n">
        <f aca="false">E247+E248</f>
        <v>204726.9</v>
      </c>
      <c r="F245" s="275"/>
      <c r="G245" s="272" t="s">
        <v>29</v>
      </c>
      <c r="H245" s="272" t="n">
        <f aca="false">H247+H248</f>
        <v>208382.3</v>
      </c>
      <c r="I245" s="273" t="n">
        <f aca="false">I247+I248</f>
        <v>42624.2</v>
      </c>
      <c r="J245" s="153" t="n">
        <f aca="false">J248</f>
        <v>21710.3</v>
      </c>
      <c r="K245" s="341" t="n">
        <f aca="false">K248</f>
        <v>135544.9</v>
      </c>
      <c r="L245" s="154" t="n">
        <v>0</v>
      </c>
      <c r="M245" s="146"/>
      <c r="N245" s="43"/>
    </row>
    <row r="246" s="147" customFormat="true" ht="15.75" hidden="false" customHeight="false" outlineLevel="0" collapsed="false">
      <c r="A246" s="288"/>
      <c r="B246" s="288"/>
      <c r="C246" s="287"/>
      <c r="D246" s="271"/>
      <c r="E246" s="400"/>
      <c r="F246" s="275"/>
      <c r="G246" s="272" t="s">
        <v>30</v>
      </c>
      <c r="H246" s="272"/>
      <c r="I246" s="273"/>
      <c r="J246" s="153"/>
      <c r="K246" s="341"/>
      <c r="L246" s="154"/>
      <c r="M246" s="146"/>
      <c r="N246" s="43"/>
    </row>
    <row r="247" s="147" customFormat="true" ht="15" hidden="false" customHeight="true" outlineLevel="0" collapsed="false">
      <c r="A247" s="288"/>
      <c r="B247" s="288"/>
      <c r="C247" s="287"/>
      <c r="D247" s="271" t="s">
        <v>31</v>
      </c>
      <c r="E247" s="300" t="n">
        <v>69182</v>
      </c>
      <c r="F247" s="275"/>
      <c r="G247" s="272" t="s">
        <v>32</v>
      </c>
      <c r="H247" s="272" t="n">
        <v>72837.4</v>
      </c>
      <c r="I247" s="273" t="n">
        <v>20532.6</v>
      </c>
      <c r="J247" s="153" t="n">
        <v>0</v>
      </c>
      <c r="K247" s="341" t="n">
        <f aca="false">138364/2</f>
        <v>69182</v>
      </c>
      <c r="L247" s="154" t="n">
        <v>0</v>
      </c>
      <c r="M247" s="146"/>
      <c r="N247" s="43"/>
    </row>
    <row r="248" s="147" customFormat="true" ht="15" hidden="false" customHeight="true" outlineLevel="0" collapsed="false">
      <c r="A248" s="288"/>
      <c r="B248" s="288"/>
      <c r="C248" s="287"/>
      <c r="D248" s="271" t="s">
        <v>33</v>
      </c>
      <c r="E248" s="400" t="n">
        <v>135544.9</v>
      </c>
      <c r="F248" s="275"/>
      <c r="G248" s="272" t="s">
        <v>33</v>
      </c>
      <c r="H248" s="272" t="n">
        <v>135544.9</v>
      </c>
      <c r="I248" s="273" t="n">
        <v>22091.6</v>
      </c>
      <c r="J248" s="153" t="n">
        <v>21710.3</v>
      </c>
      <c r="K248" s="341" t="n">
        <v>135544.9</v>
      </c>
      <c r="L248" s="154" t="n">
        <v>0</v>
      </c>
      <c r="M248" s="146"/>
      <c r="N248" s="149"/>
    </row>
    <row r="249" s="147" customFormat="true" ht="15.75" hidden="false" customHeight="false" outlineLevel="0" collapsed="false">
      <c r="A249" s="288"/>
      <c r="B249" s="288"/>
      <c r="C249" s="287"/>
      <c r="D249" s="271"/>
      <c r="E249" s="400"/>
      <c r="F249" s="275"/>
      <c r="G249" s="272" t="s">
        <v>34</v>
      </c>
      <c r="H249" s="272"/>
      <c r="I249" s="273"/>
      <c r="J249" s="153"/>
      <c r="K249" s="341"/>
      <c r="L249" s="154"/>
      <c r="M249" s="146"/>
      <c r="N249" s="149"/>
    </row>
    <row r="250" s="147" customFormat="true" ht="63" hidden="false" customHeight="false" outlineLevel="0" collapsed="false">
      <c r="A250" s="288" t="s">
        <v>292</v>
      </c>
      <c r="B250" s="288"/>
      <c r="C250" s="287" t="s">
        <v>291</v>
      </c>
      <c r="D250" s="287" t="s">
        <v>28</v>
      </c>
      <c r="E250" s="287" t="s">
        <v>28</v>
      </c>
      <c r="F250" s="287" t="s">
        <v>28</v>
      </c>
      <c r="G250" s="254" t="s">
        <v>28</v>
      </c>
      <c r="H250" s="254" t="s">
        <v>28</v>
      </c>
      <c r="I250" s="279" t="s">
        <v>28</v>
      </c>
      <c r="J250" s="156"/>
      <c r="K250" s="342"/>
      <c r="L250" s="158"/>
      <c r="M250" s="159"/>
      <c r="N250" s="149"/>
    </row>
    <row r="251" s="147" customFormat="true" ht="54" hidden="false" customHeight="true" outlineLevel="0" collapsed="false">
      <c r="A251" s="288" t="s">
        <v>293</v>
      </c>
      <c r="B251" s="288"/>
      <c r="C251" s="287" t="s">
        <v>291</v>
      </c>
      <c r="D251" s="287" t="s">
        <v>28</v>
      </c>
      <c r="E251" s="287" t="s">
        <v>28</v>
      </c>
      <c r="F251" s="287" t="s">
        <v>28</v>
      </c>
      <c r="G251" s="254" t="s">
        <v>28</v>
      </c>
      <c r="H251" s="254" t="s">
        <v>28</v>
      </c>
      <c r="I251" s="279" t="s">
        <v>28</v>
      </c>
      <c r="J251" s="156"/>
      <c r="K251" s="342"/>
      <c r="L251" s="158"/>
      <c r="M251" s="159"/>
      <c r="N251" s="149"/>
    </row>
    <row r="252" s="147" customFormat="true" ht="15" hidden="false" customHeight="true" outlineLevel="0" collapsed="false">
      <c r="A252" s="288" t="s">
        <v>294</v>
      </c>
      <c r="B252" s="288"/>
      <c r="C252" s="287" t="s">
        <v>295</v>
      </c>
      <c r="D252" s="271" t="s">
        <v>27</v>
      </c>
      <c r="E252" s="271"/>
      <c r="F252" s="275"/>
      <c r="G252" s="272" t="s">
        <v>29</v>
      </c>
      <c r="H252" s="272" t="n">
        <v>0</v>
      </c>
      <c r="I252" s="273" t="n">
        <v>0</v>
      </c>
      <c r="J252" s="153"/>
      <c r="K252" s="341" t="n">
        <f aca="false">K253+K254+K255+K256</f>
        <v>0</v>
      </c>
      <c r="L252" s="154" t="n">
        <f aca="false">L254+L255</f>
        <v>0</v>
      </c>
      <c r="M252" s="146"/>
      <c r="N252" s="43"/>
    </row>
    <row r="253" s="147" customFormat="true" ht="15.75" hidden="false" customHeight="false" outlineLevel="0" collapsed="false">
      <c r="A253" s="288"/>
      <c r="B253" s="288"/>
      <c r="C253" s="287"/>
      <c r="D253" s="271"/>
      <c r="E253" s="271"/>
      <c r="F253" s="275"/>
      <c r="G253" s="272" t="s">
        <v>30</v>
      </c>
      <c r="H253" s="272"/>
      <c r="I253" s="273"/>
      <c r="J253" s="153"/>
      <c r="K253" s="341"/>
      <c r="L253" s="154"/>
      <c r="M253" s="146"/>
      <c r="N253" s="43"/>
    </row>
    <row r="254" s="147" customFormat="true" ht="15" hidden="false" customHeight="true" outlineLevel="0" collapsed="false">
      <c r="A254" s="288"/>
      <c r="B254" s="288"/>
      <c r="C254" s="287"/>
      <c r="D254" s="271" t="s">
        <v>31</v>
      </c>
      <c r="E254" s="271"/>
      <c r="F254" s="275"/>
      <c r="G254" s="272" t="s">
        <v>32</v>
      </c>
      <c r="H254" s="272" t="n">
        <v>0</v>
      </c>
      <c r="I254" s="273" t="n">
        <v>0</v>
      </c>
      <c r="J254" s="153"/>
      <c r="K254" s="341"/>
      <c r="L254" s="154" t="n">
        <v>0</v>
      </c>
      <c r="M254" s="146"/>
      <c r="N254" s="43"/>
    </row>
    <row r="255" s="147" customFormat="true" ht="15" hidden="false" customHeight="true" outlineLevel="0" collapsed="false">
      <c r="A255" s="288"/>
      <c r="B255" s="288"/>
      <c r="C255" s="287"/>
      <c r="D255" s="271" t="s">
        <v>33</v>
      </c>
      <c r="E255" s="271"/>
      <c r="F255" s="275"/>
      <c r="G255" s="272" t="s">
        <v>33</v>
      </c>
      <c r="H255" s="272" t="n">
        <v>0</v>
      </c>
      <c r="I255" s="273" t="n">
        <v>0</v>
      </c>
      <c r="J255" s="153" t="n">
        <v>0</v>
      </c>
      <c r="K255" s="341"/>
      <c r="L255" s="154" t="n">
        <v>0</v>
      </c>
      <c r="M255" s="146"/>
      <c r="N255" s="149"/>
    </row>
    <row r="256" s="147" customFormat="true" ht="51.75" hidden="false" customHeight="true" outlineLevel="0" collapsed="false">
      <c r="A256" s="288"/>
      <c r="B256" s="288"/>
      <c r="C256" s="287"/>
      <c r="D256" s="271"/>
      <c r="E256" s="271"/>
      <c r="F256" s="275"/>
      <c r="G256" s="272" t="s">
        <v>34</v>
      </c>
      <c r="H256" s="272"/>
      <c r="I256" s="273"/>
      <c r="J256" s="153"/>
      <c r="K256" s="341"/>
      <c r="L256" s="154"/>
      <c r="M256" s="146"/>
      <c r="N256" s="149"/>
    </row>
    <row r="257" s="147" customFormat="true" ht="39" hidden="false" customHeight="true" outlineLevel="0" collapsed="false">
      <c r="A257" s="286" t="s">
        <v>296</v>
      </c>
      <c r="B257" s="286"/>
      <c r="C257" s="287" t="s">
        <v>295</v>
      </c>
      <c r="D257" s="287" t="s">
        <v>28</v>
      </c>
      <c r="E257" s="287" t="s">
        <v>28</v>
      </c>
      <c r="F257" s="287" t="s">
        <v>28</v>
      </c>
      <c r="G257" s="254" t="s">
        <v>28</v>
      </c>
      <c r="H257" s="254" t="s">
        <v>28</v>
      </c>
      <c r="I257" s="279" t="s">
        <v>28</v>
      </c>
      <c r="J257" s="156"/>
      <c r="K257" s="342"/>
      <c r="L257" s="158"/>
      <c r="M257" s="159"/>
      <c r="N257" s="149"/>
    </row>
    <row r="258" s="147" customFormat="true" ht="96" hidden="false" customHeight="true" outlineLevel="0" collapsed="false">
      <c r="A258" s="286" t="s">
        <v>297</v>
      </c>
      <c r="B258" s="286"/>
      <c r="C258" s="287" t="s">
        <v>295</v>
      </c>
      <c r="D258" s="287" t="s">
        <v>28</v>
      </c>
      <c r="E258" s="287" t="s">
        <v>28</v>
      </c>
      <c r="F258" s="287" t="s">
        <v>28</v>
      </c>
      <c r="G258" s="254" t="s">
        <v>28</v>
      </c>
      <c r="H258" s="254" t="s">
        <v>28</v>
      </c>
      <c r="I258" s="279" t="s">
        <v>28</v>
      </c>
      <c r="J258" s="156"/>
      <c r="K258" s="342"/>
      <c r="L258" s="158"/>
      <c r="M258" s="159"/>
      <c r="N258" s="149"/>
    </row>
    <row r="259" s="147" customFormat="true" ht="25.5" hidden="false" customHeight="true" outlineLevel="0" collapsed="false">
      <c r="A259" s="269" t="s">
        <v>298</v>
      </c>
      <c r="B259" s="269"/>
      <c r="C259" s="270" t="s">
        <v>247</v>
      </c>
      <c r="D259" s="287" t="s">
        <v>28</v>
      </c>
      <c r="E259" s="287" t="s">
        <v>28</v>
      </c>
      <c r="F259" s="287" t="s">
        <v>28</v>
      </c>
      <c r="G259" s="254" t="s">
        <v>28</v>
      </c>
      <c r="H259" s="254" t="s">
        <v>28</v>
      </c>
      <c r="I259" s="279" t="s">
        <v>28</v>
      </c>
      <c r="J259" s="153"/>
      <c r="K259" s="341" t="n">
        <f aca="false">K260+K261+K262+K263</f>
        <v>0</v>
      </c>
      <c r="L259" s="154" t="n">
        <f aca="false">L261+L262</f>
        <v>0</v>
      </c>
      <c r="M259" s="146"/>
      <c r="N259" s="43"/>
    </row>
    <row r="260" s="147" customFormat="true" ht="25.5" hidden="false" customHeight="true" outlineLevel="0" collapsed="false">
      <c r="A260" s="269"/>
      <c r="B260" s="269"/>
      <c r="C260" s="270"/>
      <c r="D260" s="287"/>
      <c r="E260" s="287"/>
      <c r="F260" s="287"/>
      <c r="G260" s="254" t="s">
        <v>30</v>
      </c>
      <c r="H260" s="254"/>
      <c r="I260" s="279"/>
      <c r="J260" s="153"/>
      <c r="K260" s="341"/>
      <c r="L260" s="154"/>
      <c r="M260" s="146"/>
      <c r="N260" s="43"/>
    </row>
    <row r="261" s="147" customFormat="true" ht="25.5" hidden="false" customHeight="true" outlineLevel="0" collapsed="false">
      <c r="A261" s="269"/>
      <c r="B261" s="269"/>
      <c r="C261" s="270"/>
      <c r="D261" s="287" t="s">
        <v>31</v>
      </c>
      <c r="E261" s="287"/>
      <c r="F261" s="287"/>
      <c r="G261" s="254" t="s">
        <v>32</v>
      </c>
      <c r="H261" s="254"/>
      <c r="I261" s="279"/>
      <c r="J261" s="153"/>
      <c r="K261" s="341" t="n">
        <v>0</v>
      </c>
      <c r="L261" s="154" t="n">
        <v>0</v>
      </c>
      <c r="M261" s="146"/>
      <c r="N261" s="43"/>
    </row>
    <row r="262" s="147" customFormat="true" ht="25.5" hidden="false" customHeight="true" outlineLevel="0" collapsed="false">
      <c r="A262" s="269"/>
      <c r="B262" s="269"/>
      <c r="C262" s="270"/>
      <c r="D262" s="287" t="s">
        <v>33</v>
      </c>
      <c r="E262" s="287"/>
      <c r="F262" s="287"/>
      <c r="G262" s="254" t="s">
        <v>33</v>
      </c>
      <c r="H262" s="254"/>
      <c r="I262" s="279"/>
      <c r="J262" s="153" t="n">
        <v>0</v>
      </c>
      <c r="K262" s="341"/>
      <c r="L262" s="154" t="n">
        <v>0</v>
      </c>
      <c r="M262" s="146"/>
      <c r="N262" s="149"/>
    </row>
    <row r="263" s="147" customFormat="true" ht="18.75" hidden="false" customHeight="true" outlineLevel="0" collapsed="false">
      <c r="A263" s="269"/>
      <c r="B263" s="269"/>
      <c r="C263" s="270"/>
      <c r="D263" s="287"/>
      <c r="E263" s="287"/>
      <c r="F263" s="287"/>
      <c r="G263" s="254" t="s">
        <v>34</v>
      </c>
      <c r="H263" s="254"/>
      <c r="I263" s="279"/>
      <c r="J263" s="153"/>
      <c r="K263" s="341"/>
      <c r="L263" s="154"/>
      <c r="M263" s="146"/>
      <c r="N263" s="149"/>
    </row>
    <row r="264" s="147" customFormat="true" ht="18.75" hidden="false" customHeight="true" outlineLevel="0" collapsed="false">
      <c r="A264" s="286" t="s">
        <v>299</v>
      </c>
      <c r="B264" s="286"/>
      <c r="C264" s="287" t="s">
        <v>295</v>
      </c>
      <c r="D264" s="287" t="s">
        <v>28</v>
      </c>
      <c r="E264" s="287" t="s">
        <v>28</v>
      </c>
      <c r="F264" s="287" t="s">
        <v>28</v>
      </c>
      <c r="G264" s="254" t="s">
        <v>28</v>
      </c>
      <c r="H264" s="254" t="s">
        <v>28</v>
      </c>
      <c r="I264" s="279" t="s">
        <v>28</v>
      </c>
      <c r="J264" s="153"/>
      <c r="K264" s="341"/>
      <c r="L264" s="154"/>
      <c r="M264" s="146"/>
      <c r="N264" s="149"/>
    </row>
    <row r="265" s="147" customFormat="true" ht="18.75" hidden="false" customHeight="true" outlineLevel="0" collapsed="false">
      <c r="A265" s="286"/>
      <c r="B265" s="286"/>
      <c r="C265" s="287"/>
      <c r="D265" s="287"/>
      <c r="E265" s="287"/>
      <c r="F265" s="287"/>
      <c r="G265" s="254" t="s">
        <v>30</v>
      </c>
      <c r="H265" s="254"/>
      <c r="I265" s="279"/>
      <c r="J265" s="156"/>
      <c r="K265" s="342"/>
      <c r="L265" s="158"/>
      <c r="M265" s="159"/>
      <c r="N265" s="149"/>
    </row>
    <row r="266" s="147" customFormat="true" ht="18.75" hidden="false" customHeight="true" outlineLevel="0" collapsed="false">
      <c r="A266" s="286"/>
      <c r="B266" s="286"/>
      <c r="C266" s="287"/>
      <c r="D266" s="287" t="s">
        <v>31</v>
      </c>
      <c r="E266" s="287"/>
      <c r="F266" s="287"/>
      <c r="G266" s="254" t="s">
        <v>32</v>
      </c>
      <c r="H266" s="254"/>
      <c r="I266" s="279"/>
      <c r="J266" s="156"/>
      <c r="K266" s="342"/>
      <c r="L266" s="158"/>
      <c r="M266" s="159"/>
      <c r="N266" s="149"/>
    </row>
    <row r="267" s="147" customFormat="true" ht="18.75" hidden="false" customHeight="true" outlineLevel="0" collapsed="false">
      <c r="A267" s="286"/>
      <c r="B267" s="286"/>
      <c r="C267" s="287"/>
      <c r="D267" s="287" t="s">
        <v>33</v>
      </c>
      <c r="E267" s="287"/>
      <c r="F267" s="287"/>
      <c r="G267" s="254" t="s">
        <v>33</v>
      </c>
      <c r="H267" s="254"/>
      <c r="I267" s="279"/>
      <c r="J267" s="156"/>
      <c r="K267" s="342"/>
      <c r="L267" s="158"/>
      <c r="M267" s="159"/>
      <c r="N267" s="149"/>
    </row>
    <row r="268" s="164" customFormat="true" ht="96" hidden="false" customHeight="true" outlineLevel="0" collapsed="false">
      <c r="A268" s="286"/>
      <c r="B268" s="286"/>
      <c r="C268" s="287"/>
      <c r="D268" s="287"/>
      <c r="E268" s="287"/>
      <c r="F268" s="287"/>
      <c r="G268" s="254" t="s">
        <v>34</v>
      </c>
      <c r="H268" s="254"/>
      <c r="I268" s="279"/>
      <c r="J268" s="156"/>
      <c r="K268" s="342"/>
      <c r="L268" s="158"/>
      <c r="M268" s="159"/>
      <c r="N268" s="149"/>
      <c r="O268" s="147"/>
      <c r="P268" s="147"/>
      <c r="Q268" s="147"/>
      <c r="R268" s="147"/>
      <c r="S268" s="147"/>
      <c r="T268" s="147"/>
      <c r="U268" s="147"/>
      <c r="V268" s="147"/>
      <c r="W268" s="147"/>
      <c r="X268" s="147"/>
      <c r="Y268" s="147"/>
      <c r="Z268" s="147"/>
      <c r="AA268" s="147"/>
    </row>
    <row r="269" s="164" customFormat="true" ht="115.5" hidden="false" customHeight="true" outlineLevel="0" collapsed="false">
      <c r="A269" s="286" t="s">
        <v>300</v>
      </c>
      <c r="B269" s="286"/>
      <c r="C269" s="287" t="s">
        <v>295</v>
      </c>
      <c r="D269" s="287" t="s">
        <v>28</v>
      </c>
      <c r="E269" s="287" t="s">
        <v>28</v>
      </c>
      <c r="F269" s="287" t="s">
        <v>28</v>
      </c>
      <c r="G269" s="254" t="s">
        <v>28</v>
      </c>
      <c r="H269" s="254" t="s">
        <v>28</v>
      </c>
      <c r="I269" s="279" t="s">
        <v>28</v>
      </c>
      <c r="J269" s="156"/>
      <c r="K269" s="342"/>
      <c r="L269" s="158"/>
      <c r="M269" s="159"/>
      <c r="N269" s="149"/>
      <c r="O269" s="147"/>
      <c r="P269" s="147"/>
      <c r="Q269" s="147"/>
      <c r="R269" s="147"/>
      <c r="S269" s="147"/>
      <c r="T269" s="147"/>
      <c r="U269" s="147"/>
      <c r="V269" s="147"/>
      <c r="W269" s="147"/>
      <c r="X269" s="147"/>
      <c r="Y269" s="147"/>
      <c r="Z269" s="147"/>
      <c r="AA269" s="147"/>
    </row>
    <row r="270" s="164" customFormat="true" ht="15" hidden="false" customHeight="true" outlineLevel="0" collapsed="false">
      <c r="A270" s="269" t="s">
        <v>187</v>
      </c>
      <c r="B270" s="269"/>
      <c r="C270" s="270" t="s">
        <v>301</v>
      </c>
      <c r="D270" s="271" t="s">
        <v>27</v>
      </c>
      <c r="E270" s="300" t="s">
        <v>340</v>
      </c>
      <c r="F270" s="275"/>
      <c r="G270" s="272" t="s">
        <v>29</v>
      </c>
      <c r="H270" s="272" t="n">
        <v>47453</v>
      </c>
      <c r="I270" s="273" t="n">
        <v>14534.7</v>
      </c>
      <c r="J270" s="153"/>
      <c r="K270" s="341" t="n">
        <f aca="false">K273</f>
        <v>40000</v>
      </c>
      <c r="L270" s="154" t="n">
        <f aca="false">L273</f>
        <v>0</v>
      </c>
      <c r="M270" s="146"/>
      <c r="N270" s="43"/>
      <c r="O270" s="147"/>
      <c r="P270" s="147"/>
      <c r="Q270" s="147"/>
      <c r="R270" s="147"/>
      <c r="S270" s="147"/>
      <c r="T270" s="147"/>
      <c r="U270" s="147"/>
      <c r="V270" s="147"/>
      <c r="W270" s="147"/>
      <c r="X270" s="147"/>
      <c r="Y270" s="147"/>
      <c r="Z270" s="147"/>
      <c r="AA270" s="147"/>
    </row>
    <row r="271" s="164" customFormat="true" ht="15.75" hidden="false" customHeight="false" outlineLevel="0" collapsed="false">
      <c r="A271" s="269"/>
      <c r="B271" s="269"/>
      <c r="C271" s="270"/>
      <c r="D271" s="271"/>
      <c r="E271" s="300"/>
      <c r="F271" s="275"/>
      <c r="G271" s="272" t="s">
        <v>30</v>
      </c>
      <c r="H271" s="272"/>
      <c r="I271" s="273"/>
      <c r="J271" s="153"/>
      <c r="K271" s="341"/>
      <c r="L271" s="154"/>
      <c r="M271" s="146"/>
      <c r="N271" s="43"/>
      <c r="O271" s="147"/>
      <c r="P271" s="147"/>
      <c r="Q271" s="147"/>
      <c r="R271" s="147"/>
      <c r="S271" s="147"/>
      <c r="T271" s="147"/>
      <c r="U271" s="147"/>
      <c r="V271" s="147"/>
      <c r="W271" s="147"/>
      <c r="X271" s="147"/>
      <c r="Y271" s="147"/>
      <c r="Z271" s="147"/>
      <c r="AA271" s="147"/>
    </row>
    <row r="272" s="164" customFormat="true" ht="15" hidden="false" customHeight="true" outlineLevel="0" collapsed="false">
      <c r="A272" s="269"/>
      <c r="B272" s="269"/>
      <c r="C272" s="270"/>
      <c r="D272" s="271" t="s">
        <v>31</v>
      </c>
      <c r="E272" s="300"/>
      <c r="F272" s="275"/>
      <c r="G272" s="272" t="s">
        <v>32</v>
      </c>
      <c r="H272" s="272"/>
      <c r="I272" s="273"/>
      <c r="J272" s="153"/>
      <c r="K272" s="341"/>
      <c r="L272" s="154"/>
      <c r="M272" s="146"/>
      <c r="N272" s="43"/>
      <c r="O272" s="147"/>
      <c r="P272" s="147"/>
      <c r="Q272" s="147"/>
      <c r="R272" s="147"/>
      <c r="S272" s="147"/>
      <c r="T272" s="147"/>
      <c r="U272" s="147"/>
      <c r="V272" s="147"/>
      <c r="W272" s="147"/>
      <c r="X272" s="147"/>
      <c r="Y272" s="147"/>
      <c r="Z272" s="147"/>
      <c r="AA272" s="147"/>
    </row>
    <row r="273" s="147" customFormat="true" ht="15" hidden="false" customHeight="true" outlineLevel="0" collapsed="false">
      <c r="A273" s="269"/>
      <c r="B273" s="269"/>
      <c r="C273" s="270"/>
      <c r="D273" s="271" t="s">
        <v>33</v>
      </c>
      <c r="E273" s="400" t="n">
        <v>40000</v>
      </c>
      <c r="F273" s="275"/>
      <c r="G273" s="272" t="s">
        <v>33</v>
      </c>
      <c r="H273" s="272" t="n">
        <v>47453</v>
      </c>
      <c r="I273" s="273" t="n">
        <v>14534.7</v>
      </c>
      <c r="J273" s="153"/>
      <c r="K273" s="341" t="n">
        <f aca="false">K285</f>
        <v>40000</v>
      </c>
      <c r="L273" s="154" t="n">
        <v>0</v>
      </c>
      <c r="M273" s="146"/>
      <c r="N273" s="43"/>
    </row>
    <row r="274" s="147" customFormat="true" ht="15.75" hidden="false" customHeight="true" outlineLevel="0" collapsed="false">
      <c r="A274" s="269"/>
      <c r="B274" s="269"/>
      <c r="C274" s="270"/>
      <c r="D274" s="271"/>
      <c r="E274" s="400"/>
      <c r="F274" s="275"/>
      <c r="G274" s="272" t="s">
        <v>34</v>
      </c>
      <c r="H274" s="272"/>
      <c r="I274" s="273"/>
      <c r="J274" s="153"/>
      <c r="K274" s="341"/>
      <c r="L274" s="154"/>
      <c r="M274" s="146"/>
      <c r="N274" s="43"/>
    </row>
    <row r="275" s="147" customFormat="true" ht="15" hidden="false" customHeight="true" outlineLevel="0" collapsed="false">
      <c r="A275" s="288" t="s">
        <v>302</v>
      </c>
      <c r="B275" s="288"/>
      <c r="C275" s="287" t="s">
        <v>295</v>
      </c>
      <c r="D275" s="271" t="s">
        <v>27</v>
      </c>
      <c r="E275" s="356"/>
      <c r="F275" s="275"/>
      <c r="G275" s="272" t="s">
        <v>29</v>
      </c>
      <c r="H275" s="272"/>
      <c r="I275" s="273"/>
      <c r="J275" s="153"/>
      <c r="K275" s="341"/>
      <c r="L275" s="154"/>
      <c r="M275" s="146"/>
      <c r="N275" s="43"/>
    </row>
    <row r="276" s="147" customFormat="true" ht="15.75" hidden="false" customHeight="false" outlineLevel="0" collapsed="false">
      <c r="A276" s="288"/>
      <c r="B276" s="288"/>
      <c r="C276" s="287"/>
      <c r="D276" s="271"/>
      <c r="E276" s="356"/>
      <c r="F276" s="275"/>
      <c r="G276" s="272" t="s">
        <v>30</v>
      </c>
      <c r="H276" s="272"/>
      <c r="I276" s="273"/>
      <c r="J276" s="153"/>
      <c r="K276" s="341"/>
      <c r="L276" s="154"/>
      <c r="M276" s="146"/>
      <c r="N276" s="43"/>
    </row>
    <row r="277" s="147" customFormat="true" ht="15" hidden="false" customHeight="true" outlineLevel="0" collapsed="false">
      <c r="A277" s="288"/>
      <c r="B277" s="288"/>
      <c r="C277" s="287"/>
      <c r="D277" s="271" t="s">
        <v>31</v>
      </c>
      <c r="E277" s="356"/>
      <c r="F277" s="275"/>
      <c r="G277" s="272" t="s">
        <v>32</v>
      </c>
      <c r="H277" s="272"/>
      <c r="I277" s="273"/>
      <c r="J277" s="153"/>
      <c r="K277" s="341"/>
      <c r="L277" s="154"/>
      <c r="M277" s="146"/>
      <c r="N277" s="43"/>
    </row>
    <row r="278" s="147" customFormat="true" ht="15" hidden="false" customHeight="true" outlineLevel="0" collapsed="false">
      <c r="A278" s="288"/>
      <c r="B278" s="288"/>
      <c r="C278" s="287"/>
      <c r="D278" s="271" t="s">
        <v>33</v>
      </c>
      <c r="E278" s="271"/>
      <c r="F278" s="275"/>
      <c r="G278" s="272" t="s">
        <v>33</v>
      </c>
      <c r="H278" s="272"/>
      <c r="I278" s="273"/>
      <c r="J278" s="153"/>
      <c r="K278" s="341"/>
      <c r="L278" s="154"/>
      <c r="M278" s="146"/>
      <c r="N278" s="149"/>
    </row>
    <row r="279" s="147" customFormat="true" ht="63" hidden="false" customHeight="true" outlineLevel="0" collapsed="false">
      <c r="A279" s="288"/>
      <c r="B279" s="288"/>
      <c r="C279" s="287"/>
      <c r="D279" s="271"/>
      <c r="E279" s="271"/>
      <c r="F279" s="275"/>
      <c r="G279" s="272" t="s">
        <v>34</v>
      </c>
      <c r="H279" s="272"/>
      <c r="I279" s="273"/>
      <c r="J279" s="153"/>
      <c r="K279" s="341"/>
      <c r="L279" s="154"/>
      <c r="M279" s="146"/>
      <c r="N279" s="149"/>
    </row>
    <row r="280" s="147" customFormat="true" ht="68.25" hidden="false" customHeight="true" outlineLevel="0" collapsed="false">
      <c r="A280" s="286" t="s">
        <v>303</v>
      </c>
      <c r="B280" s="286"/>
      <c r="C280" s="287" t="s">
        <v>295</v>
      </c>
      <c r="D280" s="287" t="s">
        <v>28</v>
      </c>
      <c r="E280" s="287" t="s">
        <v>28</v>
      </c>
      <c r="F280" s="287" t="s">
        <v>28</v>
      </c>
      <c r="G280" s="254" t="s">
        <v>28</v>
      </c>
      <c r="H280" s="254" t="s">
        <v>28</v>
      </c>
      <c r="I280" s="279" t="s">
        <v>28</v>
      </c>
      <c r="J280" s="156"/>
      <c r="K280" s="342"/>
      <c r="L280" s="158"/>
      <c r="M280" s="159"/>
      <c r="N280" s="149"/>
    </row>
    <row r="281" s="147" customFormat="true" ht="57" hidden="false" customHeight="true" outlineLevel="0" collapsed="false">
      <c r="A281" s="286" t="s">
        <v>304</v>
      </c>
      <c r="B281" s="286"/>
      <c r="C281" s="287" t="s">
        <v>295</v>
      </c>
      <c r="D281" s="287" t="s">
        <v>28</v>
      </c>
      <c r="E281" s="287" t="s">
        <v>28</v>
      </c>
      <c r="F281" s="287" t="s">
        <v>28</v>
      </c>
      <c r="G281" s="254" t="s">
        <v>28</v>
      </c>
      <c r="H281" s="254" t="s">
        <v>28</v>
      </c>
      <c r="I281" s="279" t="s">
        <v>28</v>
      </c>
      <c r="J281" s="156"/>
      <c r="K281" s="342"/>
      <c r="L281" s="158"/>
      <c r="M281" s="159"/>
      <c r="N281" s="149"/>
    </row>
    <row r="282" s="147" customFormat="true" ht="15" hidden="false" customHeight="true" outlineLevel="0" collapsed="false">
      <c r="A282" s="288" t="s">
        <v>305</v>
      </c>
      <c r="B282" s="288"/>
      <c r="C282" s="287" t="s">
        <v>247</v>
      </c>
      <c r="D282" s="271" t="s">
        <v>27</v>
      </c>
      <c r="E282" s="271" t="s">
        <v>340</v>
      </c>
      <c r="F282" s="275"/>
      <c r="G282" s="272" t="s">
        <v>29</v>
      </c>
      <c r="H282" s="272" t="n">
        <v>47453</v>
      </c>
      <c r="I282" s="273" t="n">
        <v>14534.7</v>
      </c>
      <c r="J282" s="153"/>
      <c r="K282" s="341" t="n">
        <f aca="false">K285</f>
        <v>40000</v>
      </c>
      <c r="L282" s="154" t="n">
        <f aca="false">L285</f>
        <v>0</v>
      </c>
      <c r="M282" s="146"/>
      <c r="N282" s="149"/>
    </row>
    <row r="283" s="12" customFormat="true" ht="15.75" hidden="false" customHeight="false" outlineLevel="0" collapsed="false">
      <c r="A283" s="288"/>
      <c r="B283" s="288"/>
      <c r="C283" s="287"/>
      <c r="D283" s="271"/>
      <c r="E283" s="271"/>
      <c r="F283" s="275"/>
      <c r="G283" s="272" t="s">
        <v>30</v>
      </c>
      <c r="H283" s="272"/>
      <c r="I283" s="273"/>
      <c r="J283" s="153"/>
      <c r="K283" s="341"/>
      <c r="L283" s="154"/>
      <c r="M283" s="146"/>
      <c r="N283" s="36"/>
      <c r="O283" s="147"/>
      <c r="P283" s="147"/>
      <c r="Q283" s="147"/>
      <c r="R283" s="147"/>
      <c r="S283" s="147"/>
      <c r="T283" s="147"/>
      <c r="U283" s="147"/>
      <c r="V283" s="147"/>
      <c r="W283" s="147"/>
      <c r="X283" s="147"/>
      <c r="Y283" s="147"/>
      <c r="Z283" s="147"/>
      <c r="AA283" s="147"/>
    </row>
    <row r="284" s="12" customFormat="true" ht="15" hidden="false" customHeight="true" outlineLevel="0" collapsed="false">
      <c r="A284" s="288"/>
      <c r="B284" s="288"/>
      <c r="C284" s="287"/>
      <c r="D284" s="271" t="s">
        <v>31</v>
      </c>
      <c r="E284" s="271"/>
      <c r="F284" s="275"/>
      <c r="G284" s="272" t="s">
        <v>32</v>
      </c>
      <c r="H284" s="272"/>
      <c r="I284" s="273"/>
      <c r="J284" s="153"/>
      <c r="K284" s="341"/>
      <c r="L284" s="154"/>
      <c r="M284" s="146"/>
      <c r="N284" s="43"/>
      <c r="O284" s="147"/>
      <c r="P284" s="147"/>
      <c r="Q284" s="147"/>
      <c r="R284" s="147"/>
      <c r="S284" s="147"/>
      <c r="T284" s="147"/>
      <c r="U284" s="147"/>
      <c r="V284" s="147"/>
      <c r="W284" s="147"/>
      <c r="X284" s="147"/>
      <c r="Y284" s="147"/>
      <c r="Z284" s="147"/>
      <c r="AA284" s="147"/>
    </row>
    <row r="285" s="12" customFormat="true" ht="15" hidden="false" customHeight="true" outlineLevel="0" collapsed="false">
      <c r="A285" s="288"/>
      <c r="B285" s="288"/>
      <c r="C285" s="287"/>
      <c r="D285" s="271" t="s">
        <v>33</v>
      </c>
      <c r="E285" s="271" t="s">
        <v>340</v>
      </c>
      <c r="F285" s="275"/>
      <c r="G285" s="272" t="s">
        <v>33</v>
      </c>
      <c r="H285" s="272" t="n">
        <v>47453</v>
      </c>
      <c r="I285" s="273" t="n">
        <v>14534.7</v>
      </c>
      <c r="J285" s="153"/>
      <c r="K285" s="341" t="n">
        <v>40000</v>
      </c>
      <c r="L285" s="154" t="n">
        <v>0</v>
      </c>
      <c r="M285" s="146"/>
      <c r="N285" s="43"/>
      <c r="O285" s="147"/>
      <c r="P285" s="147"/>
      <c r="Q285" s="147"/>
      <c r="R285" s="147"/>
      <c r="S285" s="147"/>
      <c r="T285" s="147"/>
      <c r="U285" s="147"/>
      <c r="V285" s="147"/>
      <c r="W285" s="147"/>
      <c r="X285" s="147"/>
      <c r="Y285" s="147"/>
      <c r="Z285" s="147"/>
      <c r="AA285" s="147"/>
    </row>
    <row r="286" s="12" customFormat="true" ht="15.75" hidden="false" customHeight="false" outlineLevel="0" collapsed="false">
      <c r="A286" s="288"/>
      <c r="B286" s="288"/>
      <c r="C286" s="287"/>
      <c r="D286" s="271"/>
      <c r="E286" s="271"/>
      <c r="F286" s="275"/>
      <c r="G286" s="272" t="s">
        <v>34</v>
      </c>
      <c r="H286" s="272"/>
      <c r="I286" s="273"/>
      <c r="J286" s="153"/>
      <c r="K286" s="341"/>
      <c r="L286" s="154"/>
      <c r="M286" s="146"/>
      <c r="N286" s="43"/>
      <c r="O286" s="147"/>
      <c r="P286" s="147"/>
      <c r="Q286" s="147"/>
      <c r="R286" s="147"/>
      <c r="S286" s="147"/>
      <c r="T286" s="147"/>
      <c r="U286" s="147"/>
      <c r="V286" s="147"/>
      <c r="W286" s="147"/>
      <c r="X286" s="147"/>
      <c r="Y286" s="147"/>
      <c r="Z286" s="147"/>
      <c r="AA286" s="147"/>
    </row>
    <row r="287" s="12" customFormat="true" ht="65.25" hidden="false" customHeight="true" outlineLevel="0" collapsed="false">
      <c r="A287" s="286" t="s">
        <v>306</v>
      </c>
      <c r="B287" s="286"/>
      <c r="C287" s="287" t="s">
        <v>295</v>
      </c>
      <c r="D287" s="287" t="s">
        <v>28</v>
      </c>
      <c r="E287" s="287" t="s">
        <v>28</v>
      </c>
      <c r="F287" s="287" t="s">
        <v>28</v>
      </c>
      <c r="G287" s="254" t="s">
        <v>28</v>
      </c>
      <c r="H287" s="254" t="s">
        <v>28</v>
      </c>
      <c r="I287" s="279" t="s">
        <v>28</v>
      </c>
      <c r="J287" s="156"/>
      <c r="K287" s="342"/>
      <c r="L287" s="158"/>
      <c r="M287" s="159"/>
      <c r="N287" s="43"/>
      <c r="O287" s="147"/>
      <c r="P287" s="147"/>
      <c r="Q287" s="147"/>
      <c r="R287" s="147"/>
      <c r="S287" s="147"/>
      <c r="T287" s="147"/>
      <c r="U287" s="147"/>
      <c r="V287" s="147"/>
      <c r="W287" s="147"/>
      <c r="X287" s="147"/>
      <c r="Y287" s="147"/>
      <c r="Z287" s="147"/>
      <c r="AA287" s="147"/>
    </row>
    <row r="288" s="147" customFormat="true" ht="82.5" hidden="false" customHeight="true" outlineLevel="0" collapsed="false">
      <c r="A288" s="286" t="s">
        <v>307</v>
      </c>
      <c r="B288" s="286"/>
      <c r="C288" s="287" t="s">
        <v>295</v>
      </c>
      <c r="D288" s="287" t="s">
        <v>28</v>
      </c>
      <c r="E288" s="287" t="s">
        <v>28</v>
      </c>
      <c r="F288" s="287" t="s">
        <v>28</v>
      </c>
      <c r="G288" s="254" t="s">
        <v>28</v>
      </c>
      <c r="H288" s="254" t="s">
        <v>28</v>
      </c>
      <c r="I288" s="279" t="s">
        <v>28</v>
      </c>
      <c r="J288" s="156"/>
      <c r="K288" s="342"/>
      <c r="L288" s="158"/>
      <c r="M288" s="159"/>
      <c r="N288" s="43"/>
      <c r="O288" s="164"/>
      <c r="P288" s="164"/>
      <c r="Q288" s="164"/>
      <c r="R288" s="164"/>
      <c r="S288" s="164"/>
      <c r="T288" s="164"/>
      <c r="U288" s="164"/>
      <c r="V288" s="164"/>
      <c r="W288" s="164"/>
      <c r="X288" s="164"/>
      <c r="Y288" s="164"/>
      <c r="Z288" s="164"/>
      <c r="AA288" s="164"/>
    </row>
    <row r="289" s="147" customFormat="true" ht="15" hidden="false" customHeight="true" outlineLevel="0" collapsed="false">
      <c r="A289" s="261" t="s">
        <v>215</v>
      </c>
      <c r="B289" s="261"/>
      <c r="C289" s="262" t="s">
        <v>216</v>
      </c>
      <c r="D289" s="357" t="s">
        <v>27</v>
      </c>
      <c r="E289" s="405" t="n">
        <v>22099.9</v>
      </c>
      <c r="F289" s="265"/>
      <c r="G289" s="358" t="s">
        <v>29</v>
      </c>
      <c r="H289" s="266"/>
      <c r="I289" s="267"/>
      <c r="J289" s="153" t="n">
        <f aca="false">SUM(J290:J293)</f>
        <v>0</v>
      </c>
      <c r="K289" s="153" t="n">
        <f aca="false">SUM(K290:K293)</f>
        <v>22099.9</v>
      </c>
      <c r="L289" s="153" t="n">
        <f aca="false">SUM(L290:L293)</f>
        <v>0</v>
      </c>
      <c r="M289" s="206"/>
      <c r="N289" s="359"/>
      <c r="O289" s="164"/>
      <c r="P289" s="164"/>
      <c r="Q289" s="164"/>
      <c r="R289" s="164"/>
      <c r="S289" s="164"/>
      <c r="T289" s="164"/>
      <c r="U289" s="164"/>
      <c r="V289" s="164"/>
      <c r="W289" s="164"/>
      <c r="X289" s="164"/>
      <c r="Y289" s="164"/>
      <c r="Z289" s="164"/>
      <c r="AA289" s="164"/>
    </row>
    <row r="290" s="147" customFormat="true" ht="15.75" hidden="false" customHeight="false" outlineLevel="0" collapsed="false">
      <c r="A290" s="261"/>
      <c r="B290" s="261"/>
      <c r="C290" s="262"/>
      <c r="D290" s="357"/>
      <c r="E290" s="405"/>
      <c r="F290" s="265"/>
      <c r="G290" s="358" t="s">
        <v>30</v>
      </c>
      <c r="H290" s="266"/>
      <c r="I290" s="267"/>
      <c r="J290" s="153" t="n">
        <f aca="false">J295+J300</f>
        <v>0</v>
      </c>
      <c r="K290" s="153" t="n">
        <f aca="false">K295+K300</f>
        <v>0</v>
      </c>
      <c r="L290" s="153" t="n">
        <f aca="false">L295+L300</f>
        <v>0</v>
      </c>
      <c r="M290" s="206" t="n">
        <f aca="false">M295+M300</f>
        <v>0</v>
      </c>
      <c r="N290" s="359"/>
      <c r="O290" s="164"/>
      <c r="P290" s="164"/>
      <c r="Q290" s="164"/>
      <c r="R290" s="164"/>
      <c r="S290" s="164"/>
      <c r="T290" s="164"/>
      <c r="U290" s="164"/>
      <c r="V290" s="164"/>
      <c r="W290" s="164"/>
      <c r="X290" s="164"/>
      <c r="Y290" s="164"/>
      <c r="Z290" s="164"/>
      <c r="AA290" s="164"/>
    </row>
    <row r="291" s="147" customFormat="true" ht="15" hidden="false" customHeight="true" outlineLevel="0" collapsed="false">
      <c r="A291" s="261"/>
      <c r="B291" s="261"/>
      <c r="C291" s="262"/>
      <c r="D291" s="357" t="s">
        <v>31</v>
      </c>
      <c r="E291" s="405"/>
      <c r="F291" s="265"/>
      <c r="G291" s="358" t="s">
        <v>32</v>
      </c>
      <c r="H291" s="266"/>
      <c r="I291" s="267"/>
      <c r="J291" s="153" t="n">
        <f aca="false">J296+J301</f>
        <v>0</v>
      </c>
      <c r="K291" s="153" t="n">
        <f aca="false">K296+K301</f>
        <v>0</v>
      </c>
      <c r="L291" s="153" t="n">
        <f aca="false">L296+L301</f>
        <v>0</v>
      </c>
      <c r="M291" s="206" t="n">
        <f aca="false">M296+M301</f>
        <v>0</v>
      </c>
      <c r="N291" s="359"/>
      <c r="O291" s="164"/>
      <c r="P291" s="164"/>
      <c r="Q291" s="164"/>
      <c r="R291" s="164"/>
      <c r="S291" s="164"/>
      <c r="T291" s="164"/>
      <c r="U291" s="164"/>
      <c r="V291" s="164"/>
      <c r="W291" s="164"/>
      <c r="X291" s="164"/>
      <c r="Y291" s="164"/>
      <c r="Z291" s="164"/>
      <c r="AA291" s="164"/>
    </row>
    <row r="292" s="147" customFormat="true" ht="15" hidden="false" customHeight="true" outlineLevel="0" collapsed="false">
      <c r="A292" s="261"/>
      <c r="B292" s="261"/>
      <c r="C292" s="262"/>
      <c r="D292" s="263" t="s">
        <v>33</v>
      </c>
      <c r="E292" s="360" t="s">
        <v>217</v>
      </c>
      <c r="F292" s="265"/>
      <c r="G292" s="266" t="s">
        <v>33</v>
      </c>
      <c r="H292" s="266"/>
      <c r="I292" s="267"/>
      <c r="J292" s="153" t="n">
        <f aca="false">J297+J302</f>
        <v>0</v>
      </c>
      <c r="K292" s="153" t="n">
        <f aca="false">K297+K302</f>
        <v>22099.9</v>
      </c>
      <c r="L292" s="153" t="n">
        <f aca="false">L297+L302</f>
        <v>0</v>
      </c>
      <c r="M292" s="206" t="n">
        <f aca="false">M297+M302</f>
        <v>0</v>
      </c>
      <c r="N292" s="359"/>
      <c r="O292" s="164"/>
      <c r="P292" s="164"/>
      <c r="Q292" s="164"/>
      <c r="R292" s="164"/>
      <c r="S292" s="164"/>
      <c r="T292" s="164"/>
      <c r="U292" s="164"/>
      <c r="V292" s="164"/>
      <c r="W292" s="164"/>
      <c r="X292" s="164"/>
      <c r="Y292" s="164"/>
      <c r="Z292" s="164"/>
      <c r="AA292" s="164"/>
    </row>
    <row r="293" s="233" customFormat="true" ht="15.75" hidden="false" customHeight="true" outlineLevel="0" collapsed="false">
      <c r="A293" s="261"/>
      <c r="B293" s="261"/>
      <c r="C293" s="262"/>
      <c r="D293" s="263"/>
      <c r="E293" s="360"/>
      <c r="F293" s="265"/>
      <c r="G293" s="266" t="s">
        <v>34</v>
      </c>
      <c r="H293" s="266"/>
      <c r="I293" s="267"/>
      <c r="J293" s="153" t="n">
        <f aca="false">J298+J303</f>
        <v>0</v>
      </c>
      <c r="K293" s="153" t="n">
        <f aca="false">K298+K303</f>
        <v>0</v>
      </c>
      <c r="L293" s="153" t="n">
        <f aca="false">L298+L303</f>
        <v>0</v>
      </c>
      <c r="M293" s="206" t="n">
        <f aca="false">M298+M303</f>
        <v>0</v>
      </c>
      <c r="N293" s="359"/>
      <c r="O293" s="147"/>
      <c r="P293" s="147"/>
      <c r="Q293" s="147"/>
      <c r="R293" s="147"/>
      <c r="S293" s="147"/>
      <c r="T293" s="147"/>
      <c r="U293" s="147"/>
      <c r="V293" s="147"/>
      <c r="W293" s="147"/>
      <c r="X293" s="147"/>
      <c r="Y293" s="147"/>
      <c r="Z293" s="147"/>
      <c r="AA293" s="147"/>
    </row>
    <row r="294" s="233" customFormat="true" ht="15" hidden="false" customHeight="true" outlineLevel="0" collapsed="false">
      <c r="A294" s="286" t="s">
        <v>218</v>
      </c>
      <c r="B294" s="286"/>
      <c r="C294" s="287" t="s">
        <v>308</v>
      </c>
      <c r="D294" s="271" t="s">
        <v>27</v>
      </c>
      <c r="E294" s="301" t="s">
        <v>341</v>
      </c>
      <c r="F294" s="275"/>
      <c r="G294" s="272" t="s">
        <v>29</v>
      </c>
      <c r="H294" s="272" t="n">
        <v>22097.5</v>
      </c>
      <c r="I294" s="273" t="n">
        <v>4454</v>
      </c>
      <c r="J294" s="153"/>
      <c r="K294" s="341" t="n">
        <f aca="false">K295+K296+K297+K298</f>
        <v>22097.5</v>
      </c>
      <c r="L294" s="154" t="n">
        <f aca="false">L295+L296+L297+L298</f>
        <v>0</v>
      </c>
      <c r="M294" s="146"/>
      <c r="N294" s="232"/>
      <c r="O294" s="147"/>
      <c r="P294" s="147"/>
      <c r="Q294" s="147"/>
      <c r="R294" s="147"/>
      <c r="S294" s="147"/>
      <c r="T294" s="147"/>
      <c r="U294" s="147"/>
      <c r="V294" s="147"/>
      <c r="W294" s="147"/>
      <c r="X294" s="147"/>
      <c r="Y294" s="147"/>
      <c r="Z294" s="147"/>
      <c r="AA294" s="147"/>
    </row>
    <row r="295" s="233" customFormat="true" ht="15.75" hidden="false" customHeight="false" outlineLevel="0" collapsed="false">
      <c r="A295" s="286"/>
      <c r="B295" s="286"/>
      <c r="C295" s="287"/>
      <c r="D295" s="271"/>
      <c r="E295" s="301"/>
      <c r="F295" s="275"/>
      <c r="G295" s="272" t="s">
        <v>30</v>
      </c>
      <c r="H295" s="272"/>
      <c r="I295" s="273"/>
      <c r="J295" s="153"/>
      <c r="K295" s="341"/>
      <c r="L295" s="154"/>
      <c r="M295" s="146"/>
      <c r="N295" s="232"/>
      <c r="O295" s="147"/>
      <c r="P295" s="147"/>
      <c r="Q295" s="147"/>
      <c r="R295" s="147"/>
      <c r="S295" s="147"/>
      <c r="T295" s="147"/>
      <c r="U295" s="147"/>
      <c r="V295" s="147"/>
      <c r="W295" s="147"/>
      <c r="X295" s="147"/>
      <c r="Y295" s="147"/>
      <c r="Z295" s="147"/>
      <c r="AA295" s="147"/>
    </row>
    <row r="296" s="233" customFormat="true" ht="15" hidden="false" customHeight="true" outlineLevel="0" collapsed="false">
      <c r="A296" s="286"/>
      <c r="B296" s="286"/>
      <c r="C296" s="287"/>
      <c r="D296" s="271" t="s">
        <v>31</v>
      </c>
      <c r="E296" s="301"/>
      <c r="F296" s="275"/>
      <c r="G296" s="272" t="s">
        <v>32</v>
      </c>
      <c r="H296" s="272"/>
      <c r="I296" s="273"/>
      <c r="J296" s="153"/>
      <c r="K296" s="341" t="n">
        <v>0</v>
      </c>
      <c r="L296" s="154" t="n">
        <v>0</v>
      </c>
      <c r="M296" s="146"/>
      <c r="N296" s="232"/>
      <c r="O296" s="147"/>
      <c r="P296" s="147"/>
      <c r="Q296" s="147"/>
      <c r="R296" s="147"/>
      <c r="S296" s="147"/>
      <c r="T296" s="147"/>
      <c r="U296" s="147"/>
      <c r="V296" s="147"/>
      <c r="W296" s="147"/>
      <c r="X296" s="147"/>
      <c r="Y296" s="147"/>
      <c r="Z296" s="147"/>
      <c r="AA296" s="147"/>
    </row>
    <row r="297" s="233" customFormat="true" ht="15" hidden="false" customHeight="true" outlineLevel="0" collapsed="false">
      <c r="A297" s="286"/>
      <c r="B297" s="286"/>
      <c r="C297" s="287"/>
      <c r="D297" s="271" t="s">
        <v>33</v>
      </c>
      <c r="E297" s="406" t="n">
        <v>22097.5</v>
      </c>
      <c r="F297" s="275"/>
      <c r="G297" s="272" t="s">
        <v>33</v>
      </c>
      <c r="H297" s="272" t="n">
        <v>22097.5</v>
      </c>
      <c r="I297" s="273" t="n">
        <v>4454</v>
      </c>
      <c r="J297" s="153"/>
      <c r="K297" s="341" t="n">
        <v>22097.5</v>
      </c>
      <c r="L297" s="154" t="n">
        <v>0</v>
      </c>
      <c r="M297" s="146"/>
      <c r="N297" s="232"/>
      <c r="O297" s="147"/>
      <c r="P297" s="147"/>
      <c r="Q297" s="147"/>
      <c r="R297" s="147"/>
      <c r="S297" s="147"/>
      <c r="T297" s="147"/>
      <c r="U297" s="147"/>
      <c r="V297" s="147"/>
      <c r="W297" s="147"/>
      <c r="X297" s="147"/>
      <c r="Y297" s="147"/>
      <c r="Z297" s="147"/>
      <c r="AA297" s="147"/>
    </row>
    <row r="298" s="233" customFormat="true" ht="15.75" hidden="false" customHeight="true" outlineLevel="0" collapsed="false">
      <c r="A298" s="286"/>
      <c r="B298" s="286"/>
      <c r="C298" s="287"/>
      <c r="D298" s="271"/>
      <c r="E298" s="406"/>
      <c r="F298" s="275"/>
      <c r="G298" s="272" t="s">
        <v>34</v>
      </c>
      <c r="H298" s="272"/>
      <c r="I298" s="273"/>
      <c r="J298" s="153"/>
      <c r="K298" s="341"/>
      <c r="L298" s="154"/>
      <c r="M298" s="146"/>
      <c r="N298" s="232"/>
      <c r="O298" s="147"/>
      <c r="P298" s="147"/>
      <c r="Q298" s="147"/>
      <c r="R298" s="147"/>
      <c r="S298" s="147"/>
      <c r="T298" s="147"/>
      <c r="U298" s="147"/>
      <c r="V298" s="147"/>
      <c r="W298" s="147"/>
      <c r="X298" s="147"/>
      <c r="Y298" s="147"/>
      <c r="Z298" s="147"/>
      <c r="AA298" s="147"/>
    </row>
    <row r="299" s="233" customFormat="true" ht="15" hidden="false" customHeight="true" outlineLevel="0" collapsed="false">
      <c r="A299" s="286" t="s">
        <v>220</v>
      </c>
      <c r="B299" s="286"/>
      <c r="C299" s="287" t="s">
        <v>308</v>
      </c>
      <c r="D299" s="271" t="s">
        <v>27</v>
      </c>
      <c r="E299" s="301" t="s">
        <v>222</v>
      </c>
      <c r="F299" s="340"/>
      <c r="G299" s="272" t="s">
        <v>29</v>
      </c>
      <c r="H299" s="272" t="n">
        <v>2.4</v>
      </c>
      <c r="I299" s="273" t="n">
        <v>0</v>
      </c>
      <c r="J299" s="153"/>
      <c r="K299" s="341" t="n">
        <f aca="false">K300+K301+K302+K303</f>
        <v>2.4</v>
      </c>
      <c r="L299" s="154" t="n">
        <f aca="false">L302</f>
        <v>0</v>
      </c>
      <c r="M299" s="146"/>
      <c r="N299" s="232"/>
      <c r="O299" s="147"/>
      <c r="P299" s="147"/>
      <c r="Q299" s="147"/>
      <c r="R299" s="147"/>
      <c r="S299" s="147"/>
      <c r="T299" s="147"/>
      <c r="U299" s="147"/>
      <c r="V299" s="147"/>
      <c r="W299" s="147"/>
      <c r="X299" s="147"/>
      <c r="Y299" s="147"/>
      <c r="Z299" s="147"/>
      <c r="AA299" s="147"/>
    </row>
    <row r="300" s="233" customFormat="true" ht="15.75" hidden="false" customHeight="false" outlineLevel="0" collapsed="false">
      <c r="A300" s="286"/>
      <c r="B300" s="286"/>
      <c r="C300" s="287"/>
      <c r="D300" s="271"/>
      <c r="E300" s="301"/>
      <c r="F300" s="340"/>
      <c r="G300" s="272" t="s">
        <v>30</v>
      </c>
      <c r="H300" s="272"/>
      <c r="I300" s="273"/>
      <c r="J300" s="153"/>
      <c r="K300" s="341"/>
      <c r="L300" s="154"/>
      <c r="M300" s="146"/>
      <c r="N300" s="232"/>
      <c r="O300" s="147"/>
      <c r="P300" s="147"/>
      <c r="Q300" s="147"/>
      <c r="R300" s="147"/>
      <c r="S300" s="147"/>
      <c r="T300" s="147"/>
      <c r="U300" s="147"/>
      <c r="V300" s="147"/>
      <c r="W300" s="147"/>
      <c r="X300" s="147"/>
      <c r="Y300" s="147"/>
      <c r="Z300" s="147"/>
      <c r="AA300" s="147"/>
    </row>
    <row r="301" s="233" customFormat="true" ht="15" hidden="false" customHeight="true" outlineLevel="0" collapsed="false">
      <c r="A301" s="286"/>
      <c r="B301" s="286"/>
      <c r="C301" s="287"/>
      <c r="D301" s="271" t="s">
        <v>31</v>
      </c>
      <c r="E301" s="301"/>
      <c r="F301" s="340"/>
      <c r="G301" s="272" t="s">
        <v>32</v>
      </c>
      <c r="H301" s="272"/>
      <c r="I301" s="273"/>
      <c r="J301" s="153"/>
      <c r="K301" s="341"/>
      <c r="L301" s="154"/>
      <c r="M301" s="146"/>
      <c r="N301" s="232"/>
      <c r="O301" s="147"/>
      <c r="P301" s="147"/>
      <c r="Q301" s="147"/>
      <c r="R301" s="147"/>
      <c r="S301" s="147"/>
      <c r="T301" s="147"/>
      <c r="U301" s="147"/>
      <c r="V301" s="147"/>
      <c r="W301" s="147"/>
      <c r="X301" s="147"/>
      <c r="Y301" s="147"/>
      <c r="Z301" s="147"/>
      <c r="AA301" s="147"/>
    </row>
    <row r="302" s="233" customFormat="true" ht="15" hidden="false" customHeight="true" outlineLevel="0" collapsed="false">
      <c r="A302" s="286"/>
      <c r="B302" s="286"/>
      <c r="C302" s="287"/>
      <c r="D302" s="271" t="s">
        <v>33</v>
      </c>
      <c r="E302" s="301" t="s">
        <v>222</v>
      </c>
      <c r="F302" s="275"/>
      <c r="G302" s="272" t="s">
        <v>33</v>
      </c>
      <c r="H302" s="272" t="n">
        <v>2.4</v>
      </c>
      <c r="I302" s="273" t="n">
        <v>0</v>
      </c>
      <c r="J302" s="153"/>
      <c r="K302" s="341" t="n">
        <v>2.4</v>
      </c>
      <c r="L302" s="154" t="n">
        <v>0</v>
      </c>
      <c r="M302" s="146"/>
      <c r="N302" s="232"/>
      <c r="O302" s="147"/>
      <c r="P302" s="147"/>
      <c r="Q302" s="147"/>
      <c r="R302" s="147"/>
      <c r="S302" s="147"/>
      <c r="T302" s="147"/>
      <c r="U302" s="147"/>
      <c r="V302" s="147"/>
      <c r="W302" s="147"/>
      <c r="X302" s="147"/>
      <c r="Y302" s="147"/>
      <c r="Z302" s="147"/>
      <c r="AA302" s="147"/>
    </row>
    <row r="303" s="233" customFormat="true" ht="15.75" hidden="false" customHeight="true" outlineLevel="0" collapsed="false">
      <c r="A303" s="286"/>
      <c r="B303" s="286"/>
      <c r="C303" s="287"/>
      <c r="D303" s="271"/>
      <c r="E303" s="301"/>
      <c r="F303" s="275"/>
      <c r="G303" s="272" t="s">
        <v>34</v>
      </c>
      <c r="H303" s="272"/>
      <c r="I303" s="273"/>
      <c r="J303" s="153"/>
      <c r="K303" s="341"/>
      <c r="L303" s="154"/>
      <c r="M303" s="146"/>
      <c r="N303" s="232"/>
      <c r="O303" s="12"/>
      <c r="P303" s="12"/>
      <c r="Q303" s="12"/>
      <c r="R303" s="12"/>
      <c r="S303" s="12"/>
      <c r="T303" s="12"/>
      <c r="U303" s="12"/>
      <c r="V303" s="12"/>
      <c r="W303" s="12"/>
      <c r="X303" s="12"/>
      <c r="Y303" s="12"/>
      <c r="Z303" s="12"/>
      <c r="AA303" s="12"/>
    </row>
    <row r="304" s="233" customFormat="true" ht="15" hidden="true" customHeight="true" outlineLevel="0" collapsed="false">
      <c r="A304" s="362" t="s">
        <v>223</v>
      </c>
      <c r="B304" s="362"/>
      <c r="C304" s="363" t="s">
        <v>224</v>
      </c>
      <c r="D304" s="364" t="s">
        <v>225</v>
      </c>
      <c r="E304" s="364"/>
      <c r="F304" s="366" t="n">
        <v>44562</v>
      </c>
      <c r="G304" s="366" t="n">
        <v>44926</v>
      </c>
      <c r="H304" s="367" t="s">
        <v>29</v>
      </c>
      <c r="I304" s="368" t="n">
        <f aca="false">SUM(I305:I308)</f>
        <v>0</v>
      </c>
      <c r="J304" s="40"/>
      <c r="K304" s="274"/>
      <c r="L304" s="50" t="n">
        <f aca="false">L307</f>
        <v>0</v>
      </c>
      <c r="M304" s="51"/>
      <c r="N304" s="11"/>
      <c r="O304" s="12"/>
      <c r="P304" s="12"/>
      <c r="Q304" s="12"/>
      <c r="R304" s="12"/>
      <c r="S304" s="12"/>
      <c r="T304" s="12"/>
      <c r="U304" s="12"/>
      <c r="V304" s="12"/>
      <c r="W304" s="12"/>
      <c r="X304" s="12"/>
      <c r="Y304" s="12"/>
      <c r="Z304" s="12"/>
      <c r="AA304" s="12"/>
    </row>
    <row r="305" s="233" customFormat="true" ht="15.75" hidden="true" customHeight="false" outlineLevel="0" collapsed="false">
      <c r="A305" s="362"/>
      <c r="B305" s="362"/>
      <c r="C305" s="363"/>
      <c r="D305" s="364"/>
      <c r="E305" s="364"/>
      <c r="F305" s="366"/>
      <c r="G305" s="366"/>
      <c r="H305" s="367" t="s">
        <v>30</v>
      </c>
      <c r="I305" s="368" t="n">
        <v>0</v>
      </c>
      <c r="J305" s="40"/>
      <c r="K305" s="274"/>
      <c r="L305" s="50"/>
      <c r="M305" s="51"/>
      <c r="N305" s="11"/>
      <c r="O305" s="12"/>
      <c r="P305" s="12"/>
      <c r="Q305" s="12"/>
      <c r="R305" s="12"/>
      <c r="S305" s="12"/>
      <c r="T305" s="12"/>
      <c r="U305" s="12"/>
      <c r="V305" s="12"/>
      <c r="W305" s="12"/>
      <c r="X305" s="12"/>
      <c r="Y305" s="12"/>
      <c r="Z305" s="12"/>
      <c r="AA305" s="12"/>
    </row>
    <row r="306" s="233" customFormat="true" ht="15.75" hidden="true" customHeight="false" outlineLevel="0" collapsed="false">
      <c r="A306" s="362"/>
      <c r="B306" s="362"/>
      <c r="C306" s="363"/>
      <c r="D306" s="364"/>
      <c r="E306" s="364"/>
      <c r="F306" s="366"/>
      <c r="G306" s="366"/>
      <c r="H306" s="367" t="s">
        <v>32</v>
      </c>
      <c r="I306" s="368" t="n">
        <v>0</v>
      </c>
      <c r="J306" s="40"/>
      <c r="K306" s="274"/>
      <c r="L306" s="50"/>
      <c r="M306" s="51"/>
      <c r="N306" s="11"/>
      <c r="O306" s="12"/>
      <c r="P306" s="12"/>
      <c r="Q306" s="12"/>
      <c r="R306" s="12"/>
      <c r="S306" s="12"/>
      <c r="T306" s="12"/>
      <c r="U306" s="12"/>
      <c r="V306" s="12"/>
      <c r="W306" s="12"/>
      <c r="X306" s="12"/>
      <c r="Y306" s="12"/>
      <c r="Z306" s="12"/>
      <c r="AA306" s="12"/>
    </row>
    <row r="307" s="233" customFormat="true" ht="15.75" hidden="true" customHeight="false" outlineLevel="0" collapsed="false">
      <c r="A307" s="362"/>
      <c r="B307" s="362"/>
      <c r="C307" s="363"/>
      <c r="D307" s="364"/>
      <c r="E307" s="364"/>
      <c r="F307" s="366"/>
      <c r="G307" s="366"/>
      <c r="H307" s="367" t="s">
        <v>33</v>
      </c>
      <c r="I307" s="368" t="n">
        <f aca="false">I320</f>
        <v>0</v>
      </c>
      <c r="J307" s="40"/>
      <c r="K307" s="274"/>
      <c r="L307" s="50" t="n">
        <f aca="false">L320</f>
        <v>0</v>
      </c>
      <c r="M307" s="51"/>
      <c r="N307" s="11"/>
      <c r="O307" s="12"/>
      <c r="P307" s="12"/>
      <c r="Q307" s="12"/>
      <c r="R307" s="12"/>
      <c r="S307" s="12"/>
      <c r="T307" s="12"/>
      <c r="U307" s="12"/>
      <c r="V307" s="12"/>
      <c r="W307" s="12"/>
      <c r="X307" s="12"/>
      <c r="Y307" s="12"/>
      <c r="Z307" s="12"/>
      <c r="AA307" s="12"/>
    </row>
    <row r="308" s="233" customFormat="true" ht="15.75" hidden="true" customHeight="true" outlineLevel="0" collapsed="false">
      <c r="A308" s="362"/>
      <c r="B308" s="362"/>
      <c r="C308" s="363"/>
      <c r="D308" s="364"/>
      <c r="E308" s="364"/>
      <c r="F308" s="366"/>
      <c r="G308" s="366"/>
      <c r="H308" s="367" t="s">
        <v>34</v>
      </c>
      <c r="I308" s="368" t="n">
        <v>0</v>
      </c>
      <c r="J308" s="40"/>
      <c r="K308" s="274"/>
      <c r="L308" s="50"/>
      <c r="M308" s="51"/>
      <c r="N308" s="11"/>
      <c r="O308" s="219"/>
      <c r="P308" s="36"/>
      <c r="Q308" s="147"/>
      <c r="R308" s="147"/>
      <c r="S308" s="147"/>
      <c r="T308" s="147"/>
      <c r="U308" s="147"/>
      <c r="V308" s="147"/>
      <c r="W308" s="147"/>
      <c r="X308" s="147"/>
      <c r="Y308" s="147"/>
      <c r="Z308" s="147"/>
      <c r="AA308" s="147"/>
    </row>
    <row r="309" s="233" customFormat="true" ht="15" hidden="false" customHeight="true" outlineLevel="0" collapsed="false">
      <c r="A309" s="287" t="s">
        <v>309</v>
      </c>
      <c r="B309" s="290"/>
      <c r="C309" s="287" t="s">
        <v>26</v>
      </c>
      <c r="D309" s="271" t="s">
        <v>27</v>
      </c>
      <c r="E309" s="301" t="s">
        <v>342</v>
      </c>
      <c r="F309" s="340"/>
      <c r="G309" s="272" t="s">
        <v>29</v>
      </c>
      <c r="H309" s="272"/>
      <c r="I309" s="273"/>
      <c r="J309" s="153" t="n">
        <f aca="false">SUM(J310:J313)</f>
        <v>119123.4</v>
      </c>
      <c r="K309" s="341" t="n">
        <f aca="false">SUM(K310:K313)</f>
        <v>1048340.9</v>
      </c>
      <c r="L309" s="154" t="n">
        <f aca="false">SUM(L310:L313)</f>
        <v>0</v>
      </c>
      <c r="M309" s="146" t="n">
        <f aca="false">SUM(M310:M313)</f>
        <v>107370</v>
      </c>
      <c r="N309" s="232"/>
      <c r="O309" s="147"/>
      <c r="P309" s="147"/>
      <c r="Q309" s="147"/>
      <c r="R309" s="147"/>
      <c r="S309" s="147"/>
      <c r="T309" s="147"/>
      <c r="U309" s="147"/>
      <c r="V309" s="147"/>
      <c r="W309" s="147"/>
      <c r="X309" s="147"/>
      <c r="Y309" s="147"/>
      <c r="Z309" s="147"/>
      <c r="AA309" s="147"/>
    </row>
    <row r="310" s="233" customFormat="true" ht="15.75" hidden="false" customHeight="false" outlineLevel="0" collapsed="false">
      <c r="A310" s="287"/>
      <c r="B310" s="287"/>
      <c r="C310" s="287"/>
      <c r="D310" s="271"/>
      <c r="E310" s="301"/>
      <c r="F310" s="340"/>
      <c r="G310" s="272" t="s">
        <v>30</v>
      </c>
      <c r="H310" s="272"/>
      <c r="I310" s="273"/>
      <c r="J310" s="153" t="n">
        <f aca="false">J11+J176+J236</f>
        <v>0</v>
      </c>
      <c r="K310" s="341" t="n">
        <f aca="false">K11+K176+K236</f>
        <v>0</v>
      </c>
      <c r="L310" s="154" t="n">
        <f aca="false">L11+L176+L236</f>
        <v>0</v>
      </c>
      <c r="M310" s="146" t="n">
        <f aca="false">M11+M176+M236</f>
        <v>0</v>
      </c>
      <c r="N310" s="232"/>
      <c r="O310" s="147"/>
      <c r="P310" s="147"/>
      <c r="Q310" s="147"/>
      <c r="R310" s="147"/>
      <c r="S310" s="147"/>
      <c r="T310" s="147"/>
      <c r="U310" s="147"/>
      <c r="V310" s="147"/>
      <c r="W310" s="147"/>
      <c r="X310" s="147"/>
      <c r="Y310" s="147"/>
      <c r="Z310" s="147"/>
      <c r="AA310" s="147"/>
    </row>
    <row r="311" s="233" customFormat="true" ht="15" hidden="false" customHeight="true" outlineLevel="0" collapsed="false">
      <c r="A311" s="287"/>
      <c r="B311" s="287"/>
      <c r="C311" s="287"/>
      <c r="D311" s="271" t="s">
        <v>31</v>
      </c>
      <c r="E311" s="301" t="s">
        <v>343</v>
      </c>
      <c r="F311" s="275"/>
      <c r="G311" s="272" t="s">
        <v>32</v>
      </c>
      <c r="H311" s="272"/>
      <c r="I311" s="273"/>
      <c r="J311" s="153" t="n">
        <f aca="false">J12+J177+J237</f>
        <v>50491.8</v>
      </c>
      <c r="K311" s="341" t="n">
        <f aca="false">K12+K177+K237+K291</f>
        <v>423162.8</v>
      </c>
      <c r="L311" s="370" t="n">
        <f aca="false">L12+L177+L237+L291</f>
        <v>0</v>
      </c>
      <c r="M311" s="146" t="n">
        <f aca="false">M12+M177+M237+M291</f>
        <v>0</v>
      </c>
      <c r="N311" s="232"/>
      <c r="O311" s="369"/>
      <c r="P311" s="369"/>
      <c r="Q311" s="147"/>
      <c r="R311" s="147"/>
      <c r="S311" s="147"/>
      <c r="T311" s="147"/>
      <c r="U311" s="147"/>
      <c r="V311" s="147"/>
      <c r="W311" s="147"/>
      <c r="X311" s="147"/>
      <c r="Y311" s="147"/>
      <c r="Z311" s="147"/>
      <c r="AA311" s="147"/>
    </row>
    <row r="312" s="233" customFormat="true" ht="15" hidden="false" customHeight="true" outlineLevel="0" collapsed="false">
      <c r="A312" s="287"/>
      <c r="B312" s="287"/>
      <c r="C312" s="287"/>
      <c r="D312" s="271" t="s">
        <v>33</v>
      </c>
      <c r="E312" s="301" t="s">
        <v>344</v>
      </c>
      <c r="F312" s="275"/>
      <c r="G312" s="272" t="s">
        <v>33</v>
      </c>
      <c r="H312" s="272"/>
      <c r="I312" s="273"/>
      <c r="J312" s="153" t="n">
        <f aca="false">J13+J178+J238</f>
        <v>68631.6</v>
      </c>
      <c r="K312" s="341" t="n">
        <f aca="false">K13+K178+K238+K292</f>
        <v>625178.1</v>
      </c>
      <c r="L312" s="154" t="n">
        <f aca="false">L13+L178+L238+L292</f>
        <v>0</v>
      </c>
      <c r="M312" s="146" t="n">
        <f aca="false">M13+M178+M238+M292</f>
        <v>107370</v>
      </c>
      <c r="N312" s="232"/>
      <c r="O312" s="147"/>
      <c r="P312" s="147"/>
      <c r="Q312" s="147"/>
      <c r="R312" s="147"/>
      <c r="S312" s="147"/>
      <c r="T312" s="147"/>
      <c r="U312" s="147"/>
      <c r="V312" s="147"/>
      <c r="W312" s="147"/>
      <c r="X312" s="147"/>
      <c r="Y312" s="147"/>
      <c r="Z312" s="147"/>
      <c r="AA312" s="147"/>
    </row>
    <row r="313" s="233" customFormat="true" ht="52.5" hidden="false" customHeight="true" outlineLevel="0" collapsed="false">
      <c r="A313" s="287"/>
      <c r="B313" s="287"/>
      <c r="C313" s="287"/>
      <c r="D313" s="271"/>
      <c r="E313" s="301"/>
      <c r="F313" s="275"/>
      <c r="G313" s="272" t="s">
        <v>34</v>
      </c>
      <c r="H313" s="272"/>
      <c r="I313" s="273"/>
      <c r="J313" s="153" t="n">
        <f aca="false">J14+J179+J239</f>
        <v>0</v>
      </c>
      <c r="K313" s="341" t="n">
        <f aca="false">K14+K179+K239</f>
        <v>0</v>
      </c>
      <c r="L313" s="154" t="n">
        <f aca="false">L14+L179+L239</f>
        <v>0</v>
      </c>
      <c r="M313" s="146" t="n">
        <f aca="false">M14+M179+M239</f>
        <v>0</v>
      </c>
      <c r="N313" s="232"/>
      <c r="P313" s="233" t="n">
        <f aca="false">H43+H49+H55+H67+H78+H84+H90+H158+H188+H191+H202+H240+H270+H294+H299+5500</f>
        <v>1037342.1</v>
      </c>
      <c r="Q313" s="233" t="n">
        <f aca="false">I43+I49+I55+I67+I78+I84+I90+I158+I188+I191+I202+I240+I270+I294+I299</f>
        <v>177372.1</v>
      </c>
    </row>
    <row r="314" s="233" customFormat="true" ht="51.75" hidden="false" customHeight="true" outlineLevel="0" collapsed="false">
      <c r="A314" s="371" t="s">
        <v>313</v>
      </c>
      <c r="B314" s="371"/>
      <c r="C314" s="371"/>
      <c r="D314" s="371"/>
      <c r="E314" s="371"/>
      <c r="F314" s="371"/>
      <c r="G314" s="371"/>
      <c r="H314" s="371"/>
      <c r="I314" s="395"/>
      <c r="J314" s="228"/>
      <c r="K314" s="229"/>
      <c r="L314" s="230"/>
      <c r="M314" s="231"/>
      <c r="N314" s="373"/>
    </row>
    <row r="315" s="233" customFormat="true" ht="15.75" hidden="false" customHeight="false" outlineLevel="0" collapsed="false">
      <c r="A315" s="374"/>
      <c r="B315" s="373"/>
      <c r="D315" s="373"/>
      <c r="E315" s="373"/>
      <c r="F315" s="373"/>
      <c r="G315" s="373"/>
      <c r="H315" s="375"/>
      <c r="I315" s="376"/>
      <c r="J315" s="228"/>
      <c r="K315" s="229"/>
      <c r="L315" s="230"/>
      <c r="M315" s="231"/>
      <c r="N315" s="373"/>
    </row>
    <row r="316" s="233" customFormat="true" ht="15.75" hidden="false" customHeight="false" outlineLevel="0" collapsed="false">
      <c r="A316" s="374"/>
      <c r="B316" s="373"/>
      <c r="D316" s="373"/>
      <c r="E316" s="373"/>
      <c r="F316" s="373"/>
      <c r="G316" s="373"/>
      <c r="H316" s="375"/>
      <c r="I316" s="376"/>
      <c r="J316" s="228"/>
      <c r="K316" s="229"/>
      <c r="L316" s="230"/>
      <c r="M316" s="231"/>
      <c r="N316" s="373"/>
    </row>
    <row r="317" s="233" customFormat="true" ht="15.75" hidden="false" customHeight="false" outlineLevel="0" collapsed="false">
      <c r="A317" s="374"/>
      <c r="B317" s="373"/>
      <c r="D317" s="373"/>
      <c r="E317" s="373"/>
      <c r="F317" s="373"/>
      <c r="G317" s="373"/>
      <c r="H317" s="375"/>
      <c r="I317" s="376"/>
      <c r="J317" s="228"/>
      <c r="K317" s="229"/>
      <c r="L317" s="230"/>
      <c r="M317" s="231"/>
      <c r="N317" s="373"/>
    </row>
    <row r="318" s="233" customFormat="true" ht="15.75" hidden="false" customHeight="false" outlineLevel="0" collapsed="false">
      <c r="A318" s="374"/>
      <c r="B318" s="373"/>
      <c r="D318" s="373"/>
      <c r="E318" s="373"/>
      <c r="F318" s="373"/>
      <c r="G318" s="373"/>
      <c r="H318" s="375"/>
      <c r="I318" s="376"/>
      <c r="J318" s="228"/>
      <c r="K318" s="229"/>
      <c r="L318" s="230"/>
      <c r="M318" s="231"/>
      <c r="N318" s="373"/>
    </row>
    <row r="319" s="233" customFormat="true" ht="15.75" hidden="false" customHeight="false" outlineLevel="0" collapsed="false">
      <c r="A319" s="374"/>
      <c r="B319" s="373"/>
      <c r="D319" s="373"/>
      <c r="E319" s="373"/>
      <c r="F319" s="373"/>
      <c r="G319" s="373"/>
      <c r="H319" s="375"/>
      <c r="I319" s="376"/>
      <c r="J319" s="228"/>
      <c r="K319" s="229"/>
      <c r="L319" s="230"/>
      <c r="M319" s="231"/>
      <c r="N319" s="373"/>
    </row>
    <row r="320" s="233" customFormat="true" ht="15.75" hidden="false" customHeight="false" outlineLevel="0" collapsed="false">
      <c r="A320" s="373"/>
      <c r="B320" s="373"/>
      <c r="D320" s="373"/>
      <c r="E320" s="373"/>
      <c r="F320" s="373"/>
      <c r="G320" s="373"/>
      <c r="H320" s="375"/>
      <c r="I320" s="376"/>
      <c r="J320" s="228"/>
      <c r="K320" s="229"/>
      <c r="L320" s="230"/>
      <c r="M320" s="231"/>
      <c r="N320" s="373"/>
    </row>
    <row r="321" s="233" customFormat="true" ht="15.75" hidden="false" customHeight="false" outlineLevel="0" collapsed="false">
      <c r="A321" s="373"/>
      <c r="B321" s="373"/>
      <c r="D321" s="373"/>
      <c r="E321" s="373"/>
      <c r="F321" s="373"/>
      <c r="G321" s="373"/>
      <c r="H321" s="375"/>
      <c r="I321" s="376"/>
      <c r="J321" s="228"/>
      <c r="K321" s="229"/>
      <c r="L321" s="230"/>
      <c r="M321" s="231"/>
      <c r="N321" s="373"/>
    </row>
    <row r="322" s="233" customFormat="true" ht="15.75" hidden="false" customHeight="false" outlineLevel="0" collapsed="false">
      <c r="A322" s="373"/>
      <c r="B322" s="373"/>
      <c r="D322" s="373"/>
      <c r="E322" s="373"/>
      <c r="F322" s="373"/>
      <c r="G322" s="373"/>
      <c r="H322" s="375"/>
      <c r="I322" s="376"/>
      <c r="J322" s="228"/>
      <c r="K322" s="229"/>
      <c r="L322" s="230"/>
      <c r="M322" s="231"/>
      <c r="N322" s="373"/>
    </row>
    <row r="323" s="233" customFormat="true" ht="15.75" hidden="false" customHeight="false" outlineLevel="0" collapsed="false">
      <c r="A323" s="373"/>
      <c r="B323" s="373"/>
      <c r="D323" s="373"/>
      <c r="E323" s="373"/>
      <c r="F323" s="373"/>
      <c r="G323" s="373"/>
      <c r="H323" s="375"/>
      <c r="I323" s="376"/>
      <c r="J323" s="228"/>
      <c r="K323" s="229"/>
      <c r="L323" s="230"/>
      <c r="M323" s="231"/>
      <c r="N323" s="373"/>
    </row>
    <row r="324" s="233" customFormat="true" ht="15.75" hidden="false" customHeight="false" outlineLevel="0" collapsed="false">
      <c r="A324" s="373"/>
      <c r="B324" s="373"/>
      <c r="D324" s="373"/>
      <c r="E324" s="373"/>
      <c r="F324" s="373"/>
      <c r="G324" s="373"/>
      <c r="H324" s="375"/>
      <c r="I324" s="376"/>
      <c r="J324" s="228"/>
      <c r="K324" s="229"/>
      <c r="L324" s="230"/>
      <c r="M324" s="231"/>
      <c r="N324" s="373"/>
    </row>
    <row r="325" s="233" customFormat="true" ht="15.75" hidden="false" customHeight="false" outlineLevel="0" collapsed="false">
      <c r="A325" s="373"/>
      <c r="B325" s="373"/>
      <c r="D325" s="373"/>
      <c r="E325" s="373"/>
      <c r="F325" s="373"/>
      <c r="G325" s="373"/>
      <c r="H325" s="375"/>
      <c r="I325" s="376"/>
      <c r="J325" s="228"/>
      <c r="K325" s="229"/>
      <c r="L325" s="230"/>
      <c r="M325" s="231"/>
      <c r="N325" s="373"/>
    </row>
    <row r="326" s="233" customFormat="true" ht="15.75" hidden="false" customHeight="false" outlineLevel="0" collapsed="false">
      <c r="A326" s="373"/>
      <c r="B326" s="373"/>
      <c r="D326" s="373"/>
      <c r="E326" s="373"/>
      <c r="F326" s="373"/>
      <c r="G326" s="373"/>
      <c r="H326" s="375"/>
      <c r="I326" s="376"/>
      <c r="J326" s="228"/>
      <c r="K326" s="229"/>
      <c r="L326" s="230"/>
      <c r="M326" s="231"/>
      <c r="N326" s="373"/>
    </row>
    <row r="327" s="233" customFormat="true" ht="15.75" hidden="false" customHeight="false" outlineLevel="0" collapsed="false">
      <c r="A327" s="373"/>
      <c r="B327" s="373"/>
      <c r="D327" s="373"/>
      <c r="E327" s="373"/>
      <c r="F327" s="373"/>
      <c r="G327" s="373"/>
      <c r="H327" s="375"/>
      <c r="I327" s="376"/>
      <c r="J327" s="228"/>
      <c r="K327" s="229"/>
      <c r="L327" s="230"/>
      <c r="M327" s="231"/>
      <c r="N327" s="373"/>
    </row>
    <row r="328" s="233" customFormat="true" ht="15.75" hidden="false" customHeight="false" outlineLevel="0" collapsed="false">
      <c r="A328" s="373"/>
      <c r="B328" s="373"/>
      <c r="D328" s="373"/>
      <c r="E328" s="373"/>
      <c r="F328" s="373"/>
      <c r="G328" s="373"/>
      <c r="H328" s="375"/>
      <c r="I328" s="376"/>
      <c r="J328" s="228"/>
      <c r="K328" s="229"/>
      <c r="L328" s="230"/>
      <c r="M328" s="231"/>
      <c r="N328" s="373"/>
    </row>
    <row r="329" s="233" customFormat="true" ht="15.75" hidden="false" customHeight="false" outlineLevel="0" collapsed="false">
      <c r="A329" s="373"/>
      <c r="B329" s="373"/>
      <c r="D329" s="373"/>
      <c r="E329" s="373"/>
      <c r="F329" s="373"/>
      <c r="G329" s="373"/>
      <c r="H329" s="375"/>
      <c r="I329" s="376"/>
      <c r="J329" s="228"/>
      <c r="K329" s="229"/>
      <c r="L329" s="230"/>
      <c r="M329" s="231"/>
      <c r="N329" s="373"/>
    </row>
    <row r="330" s="233" customFormat="true" ht="15.75" hidden="false" customHeight="false" outlineLevel="0" collapsed="false">
      <c r="A330" s="373"/>
      <c r="B330" s="373"/>
      <c r="D330" s="373"/>
      <c r="E330" s="373"/>
      <c r="F330" s="373"/>
      <c r="G330" s="373"/>
      <c r="H330" s="375"/>
      <c r="I330" s="376"/>
      <c r="J330" s="228"/>
      <c r="K330" s="229"/>
      <c r="L330" s="230"/>
      <c r="M330" s="231"/>
      <c r="N330" s="373"/>
    </row>
    <row r="331" s="233" customFormat="true" ht="15.75" hidden="false" customHeight="false" outlineLevel="0" collapsed="false">
      <c r="A331" s="373"/>
      <c r="B331" s="373"/>
      <c r="D331" s="373"/>
      <c r="E331" s="373"/>
      <c r="F331" s="373"/>
      <c r="G331" s="373"/>
      <c r="H331" s="375"/>
      <c r="I331" s="376"/>
      <c r="J331" s="228"/>
      <c r="K331" s="229"/>
      <c r="L331" s="230"/>
      <c r="M331" s="231"/>
      <c r="N331" s="373"/>
    </row>
    <row r="332" s="233" customFormat="true" ht="15.75" hidden="false" customHeight="false" outlineLevel="0" collapsed="false">
      <c r="A332" s="373"/>
      <c r="B332" s="373"/>
      <c r="D332" s="373"/>
      <c r="E332" s="373"/>
      <c r="F332" s="373"/>
      <c r="G332" s="373"/>
      <c r="H332" s="375"/>
      <c r="I332" s="376"/>
      <c r="J332" s="228"/>
      <c r="K332" s="229"/>
      <c r="L332" s="230"/>
      <c r="M332" s="231"/>
      <c r="N332" s="373"/>
    </row>
    <row r="333" s="233" customFormat="true" ht="15.75" hidden="false" customHeight="false" outlineLevel="0" collapsed="false">
      <c r="A333" s="373"/>
      <c r="B333" s="373"/>
      <c r="D333" s="373"/>
      <c r="E333" s="373"/>
      <c r="F333" s="373"/>
      <c r="G333" s="373"/>
      <c r="H333" s="375"/>
      <c r="I333" s="376"/>
      <c r="J333" s="228"/>
      <c r="K333" s="229"/>
      <c r="L333" s="230"/>
      <c r="M333" s="231"/>
      <c r="N333" s="373"/>
    </row>
    <row r="334" s="233" customFormat="true" ht="15.75" hidden="false" customHeight="false" outlineLevel="0" collapsed="false">
      <c r="A334" s="373"/>
      <c r="B334" s="373"/>
      <c r="D334" s="373"/>
      <c r="E334" s="373"/>
      <c r="F334" s="373"/>
      <c r="G334" s="373"/>
      <c r="H334" s="375"/>
      <c r="I334" s="376"/>
      <c r="J334" s="228"/>
      <c r="K334" s="229"/>
      <c r="L334" s="230"/>
      <c r="M334" s="231"/>
      <c r="N334" s="373"/>
    </row>
    <row r="335" s="233" customFormat="true" ht="15.75" hidden="false" customHeight="false" outlineLevel="0" collapsed="false">
      <c r="A335" s="373"/>
      <c r="B335" s="373"/>
      <c r="D335" s="373"/>
      <c r="E335" s="373"/>
      <c r="F335" s="373"/>
      <c r="G335" s="373"/>
      <c r="H335" s="375"/>
      <c r="I335" s="376"/>
      <c r="J335" s="228"/>
      <c r="K335" s="229"/>
      <c r="L335" s="230"/>
      <c r="M335" s="231"/>
      <c r="N335" s="373"/>
    </row>
    <row r="336" s="233" customFormat="true" ht="15.75" hidden="false" customHeight="false" outlineLevel="0" collapsed="false">
      <c r="A336" s="373"/>
      <c r="B336" s="373"/>
      <c r="D336" s="373"/>
      <c r="E336" s="373"/>
      <c r="F336" s="373"/>
      <c r="G336" s="373"/>
      <c r="H336" s="375"/>
      <c r="I336" s="376"/>
      <c r="J336" s="228"/>
      <c r="K336" s="229"/>
      <c r="L336" s="230"/>
      <c r="M336" s="231"/>
      <c r="N336" s="373"/>
    </row>
    <row r="337" s="233" customFormat="true" ht="15.75" hidden="false" customHeight="false" outlineLevel="0" collapsed="false">
      <c r="A337" s="373"/>
      <c r="B337" s="373"/>
      <c r="D337" s="373"/>
      <c r="E337" s="373"/>
      <c r="F337" s="373"/>
      <c r="G337" s="373"/>
      <c r="H337" s="375"/>
      <c r="I337" s="376"/>
      <c r="J337" s="228"/>
      <c r="K337" s="229"/>
      <c r="L337" s="230"/>
      <c r="M337" s="231"/>
      <c r="N337" s="373"/>
    </row>
    <row r="338" s="233" customFormat="true" ht="15.75" hidden="false" customHeight="false" outlineLevel="0" collapsed="false">
      <c r="A338" s="373"/>
      <c r="B338" s="373"/>
      <c r="D338" s="373"/>
      <c r="E338" s="373"/>
      <c r="F338" s="373"/>
      <c r="G338" s="373"/>
      <c r="H338" s="375"/>
      <c r="I338" s="376"/>
      <c r="J338" s="228"/>
      <c r="K338" s="229"/>
      <c r="L338" s="230"/>
      <c r="M338" s="231"/>
      <c r="N338" s="373"/>
    </row>
    <row r="339" s="233" customFormat="true" ht="15.75" hidden="false" customHeight="false" outlineLevel="0" collapsed="false">
      <c r="A339" s="373"/>
      <c r="B339" s="373"/>
      <c r="D339" s="373"/>
      <c r="E339" s="373"/>
      <c r="F339" s="373"/>
      <c r="G339" s="373"/>
      <c r="H339" s="375"/>
      <c r="I339" s="376"/>
      <c r="J339" s="228"/>
      <c r="K339" s="229"/>
      <c r="L339" s="230"/>
      <c r="M339" s="231"/>
      <c r="N339" s="373"/>
    </row>
    <row r="340" s="233" customFormat="true" ht="15.75" hidden="false" customHeight="false" outlineLevel="0" collapsed="false">
      <c r="A340" s="373"/>
      <c r="B340" s="373"/>
      <c r="D340" s="373"/>
      <c r="E340" s="373"/>
      <c r="F340" s="373"/>
      <c r="G340" s="373"/>
      <c r="H340" s="375"/>
      <c r="I340" s="376"/>
      <c r="J340" s="228"/>
      <c r="K340" s="229"/>
      <c r="L340" s="230"/>
      <c r="M340" s="231"/>
      <c r="N340" s="373"/>
    </row>
    <row r="341" s="233" customFormat="true" ht="15.75" hidden="false" customHeight="false" outlineLevel="0" collapsed="false">
      <c r="A341" s="373"/>
      <c r="B341" s="373"/>
      <c r="D341" s="373"/>
      <c r="E341" s="373"/>
      <c r="F341" s="373"/>
      <c r="G341" s="373"/>
      <c r="H341" s="375"/>
      <c r="I341" s="376"/>
      <c r="J341" s="228"/>
      <c r="K341" s="229"/>
      <c r="L341" s="230"/>
      <c r="M341" s="231"/>
      <c r="N341" s="373"/>
    </row>
    <row r="342" s="233" customFormat="true" ht="15.75" hidden="false" customHeight="false" outlineLevel="0" collapsed="false">
      <c r="A342" s="373"/>
      <c r="B342" s="373"/>
      <c r="D342" s="373"/>
      <c r="E342" s="373"/>
      <c r="F342" s="373"/>
      <c r="G342" s="373"/>
      <c r="H342" s="375"/>
      <c r="I342" s="376"/>
      <c r="J342" s="228"/>
      <c r="K342" s="229"/>
      <c r="L342" s="230"/>
      <c r="M342" s="231"/>
      <c r="N342" s="373"/>
    </row>
    <row r="343" s="233" customFormat="true" ht="15.75" hidden="false" customHeight="false" outlineLevel="0" collapsed="false">
      <c r="A343" s="373"/>
      <c r="B343" s="373"/>
      <c r="D343" s="373"/>
      <c r="E343" s="373"/>
      <c r="F343" s="373"/>
      <c r="G343" s="373"/>
      <c r="H343" s="375"/>
      <c r="I343" s="376"/>
      <c r="J343" s="228"/>
      <c r="K343" s="229"/>
      <c r="L343" s="230"/>
      <c r="M343" s="231"/>
      <c r="N343" s="373"/>
    </row>
    <row r="344" s="233" customFormat="true" ht="15.75" hidden="false" customHeight="false" outlineLevel="0" collapsed="false">
      <c r="A344" s="373"/>
      <c r="B344" s="373"/>
      <c r="D344" s="373"/>
      <c r="E344" s="373"/>
      <c r="F344" s="373"/>
      <c r="G344" s="373"/>
      <c r="H344" s="375"/>
      <c r="I344" s="376"/>
      <c r="J344" s="228"/>
      <c r="K344" s="229"/>
      <c r="L344" s="230"/>
      <c r="M344" s="231"/>
      <c r="N344" s="373"/>
    </row>
    <row r="345" s="233" customFormat="true" ht="15.75" hidden="false" customHeight="false" outlineLevel="0" collapsed="false">
      <c r="A345" s="373"/>
      <c r="B345" s="373"/>
      <c r="D345" s="373"/>
      <c r="E345" s="373"/>
      <c r="F345" s="373"/>
      <c r="G345" s="373"/>
      <c r="H345" s="375"/>
      <c r="I345" s="376"/>
      <c r="J345" s="228"/>
      <c r="K345" s="229"/>
      <c r="L345" s="230"/>
      <c r="M345" s="231"/>
      <c r="N345" s="373"/>
    </row>
    <row r="346" s="233" customFormat="true" ht="15.75" hidden="false" customHeight="false" outlineLevel="0" collapsed="false">
      <c r="A346" s="373"/>
      <c r="B346" s="373"/>
      <c r="D346" s="373"/>
      <c r="E346" s="373"/>
      <c r="F346" s="373"/>
      <c r="G346" s="373"/>
      <c r="H346" s="375"/>
      <c r="I346" s="376"/>
      <c r="J346" s="228"/>
      <c r="K346" s="229"/>
      <c r="L346" s="230"/>
      <c r="M346" s="231"/>
      <c r="N346" s="373"/>
    </row>
    <row r="347" s="233" customFormat="true" ht="15.75" hidden="false" customHeight="false" outlineLevel="0" collapsed="false">
      <c r="A347" s="373"/>
      <c r="B347" s="373"/>
      <c r="D347" s="373"/>
      <c r="E347" s="373"/>
      <c r="F347" s="373"/>
      <c r="G347" s="373"/>
      <c r="H347" s="375"/>
      <c r="I347" s="376"/>
      <c r="J347" s="228"/>
      <c r="K347" s="229"/>
      <c r="L347" s="230"/>
      <c r="M347" s="231"/>
      <c r="N347" s="373"/>
    </row>
    <row r="348" s="233" customFormat="true" ht="15.75" hidden="false" customHeight="false" outlineLevel="0" collapsed="false">
      <c r="A348" s="373"/>
      <c r="B348" s="373"/>
      <c r="D348" s="373"/>
      <c r="E348" s="373"/>
      <c r="F348" s="373"/>
      <c r="G348" s="373"/>
      <c r="H348" s="375"/>
      <c r="I348" s="376"/>
      <c r="J348" s="228"/>
      <c r="K348" s="229"/>
      <c r="L348" s="230"/>
      <c r="M348" s="231"/>
      <c r="N348" s="373"/>
    </row>
    <row r="349" s="233" customFormat="true" ht="15.75" hidden="false" customHeight="false" outlineLevel="0" collapsed="false">
      <c r="A349" s="373"/>
      <c r="B349" s="373"/>
      <c r="D349" s="373"/>
      <c r="E349" s="373"/>
      <c r="F349" s="373"/>
      <c r="G349" s="373"/>
      <c r="H349" s="375"/>
      <c r="I349" s="376"/>
      <c r="J349" s="228"/>
      <c r="K349" s="229"/>
      <c r="L349" s="230"/>
      <c r="M349" s="231"/>
      <c r="N349" s="373"/>
    </row>
    <row r="350" s="233" customFormat="true" ht="15.75" hidden="false" customHeight="false" outlineLevel="0" collapsed="false">
      <c r="A350" s="373"/>
      <c r="B350" s="373"/>
      <c r="D350" s="373"/>
      <c r="E350" s="373"/>
      <c r="F350" s="373"/>
      <c r="G350" s="373"/>
      <c r="H350" s="375"/>
      <c r="I350" s="376"/>
      <c r="J350" s="228"/>
      <c r="K350" s="229"/>
      <c r="L350" s="230"/>
      <c r="M350" s="231"/>
      <c r="N350" s="373"/>
    </row>
    <row r="351" s="233" customFormat="true" ht="15.75" hidden="false" customHeight="false" outlineLevel="0" collapsed="false">
      <c r="A351" s="373"/>
      <c r="B351" s="373"/>
      <c r="D351" s="373"/>
      <c r="E351" s="373"/>
      <c r="F351" s="373"/>
      <c r="G351" s="373"/>
      <c r="H351" s="375"/>
      <c r="I351" s="376"/>
      <c r="J351" s="228"/>
      <c r="K351" s="229"/>
      <c r="L351" s="230"/>
      <c r="M351" s="231"/>
      <c r="N351" s="373"/>
    </row>
    <row r="352" s="233" customFormat="true" ht="15.75" hidden="false" customHeight="false" outlineLevel="0" collapsed="false">
      <c r="A352" s="373"/>
      <c r="B352" s="373"/>
      <c r="D352" s="373"/>
      <c r="E352" s="373"/>
      <c r="F352" s="373"/>
      <c r="G352" s="373"/>
      <c r="H352" s="375"/>
      <c r="I352" s="376"/>
      <c r="J352" s="228"/>
      <c r="K352" s="229"/>
      <c r="L352" s="230"/>
      <c r="M352" s="231"/>
      <c r="N352" s="373"/>
    </row>
    <row r="353" s="233" customFormat="true" ht="15.75" hidden="false" customHeight="false" outlineLevel="0" collapsed="false">
      <c r="A353" s="373"/>
      <c r="B353" s="373"/>
      <c r="D353" s="373"/>
      <c r="E353" s="373"/>
      <c r="F353" s="373"/>
      <c r="G353" s="373"/>
      <c r="H353" s="375"/>
      <c r="I353" s="376"/>
      <c r="J353" s="228"/>
      <c r="K353" s="229"/>
      <c r="L353" s="230"/>
      <c r="M353" s="231"/>
      <c r="N353" s="373"/>
    </row>
    <row r="354" s="233" customFormat="true" ht="15.75" hidden="false" customHeight="false" outlineLevel="0" collapsed="false">
      <c r="A354" s="373"/>
      <c r="B354" s="373"/>
      <c r="D354" s="373"/>
      <c r="E354" s="373"/>
      <c r="F354" s="373"/>
      <c r="G354" s="373"/>
      <c r="H354" s="375"/>
      <c r="I354" s="376"/>
      <c r="J354" s="228"/>
      <c r="K354" s="229"/>
      <c r="L354" s="230"/>
      <c r="M354" s="231"/>
      <c r="N354" s="373"/>
    </row>
    <row r="355" s="233" customFormat="true" ht="15.75" hidden="false" customHeight="false" outlineLevel="0" collapsed="false">
      <c r="A355" s="373"/>
      <c r="B355" s="373"/>
      <c r="D355" s="373"/>
      <c r="E355" s="373"/>
      <c r="F355" s="373"/>
      <c r="G355" s="373"/>
      <c r="H355" s="375"/>
      <c r="I355" s="376"/>
      <c r="J355" s="228"/>
      <c r="K355" s="229"/>
      <c r="L355" s="230"/>
      <c r="M355" s="231"/>
      <c r="N355" s="373"/>
    </row>
    <row r="356" s="233" customFormat="true" ht="15.75" hidden="false" customHeight="false" outlineLevel="0" collapsed="false">
      <c r="A356" s="373"/>
      <c r="B356" s="373"/>
      <c r="D356" s="373"/>
      <c r="E356" s="373"/>
      <c r="F356" s="373"/>
      <c r="G356" s="373"/>
      <c r="H356" s="375"/>
      <c r="I356" s="376"/>
      <c r="J356" s="228"/>
      <c r="K356" s="229"/>
      <c r="L356" s="230"/>
      <c r="M356" s="231"/>
      <c r="N356" s="373"/>
    </row>
    <row r="357" s="233" customFormat="true" ht="15.75" hidden="false" customHeight="false" outlineLevel="0" collapsed="false">
      <c r="A357" s="373"/>
      <c r="B357" s="373"/>
      <c r="D357" s="373"/>
      <c r="E357" s="373"/>
      <c r="F357" s="373"/>
      <c r="G357" s="373"/>
      <c r="H357" s="375"/>
      <c r="I357" s="376"/>
      <c r="J357" s="228"/>
      <c r="K357" s="229"/>
      <c r="L357" s="230"/>
      <c r="M357" s="231"/>
      <c r="N357" s="373"/>
    </row>
    <row r="358" s="233" customFormat="true" ht="15.75" hidden="false" customHeight="false" outlineLevel="0" collapsed="false">
      <c r="A358" s="373"/>
      <c r="B358" s="373"/>
      <c r="D358" s="373"/>
      <c r="E358" s="373"/>
      <c r="F358" s="373"/>
      <c r="G358" s="373"/>
      <c r="H358" s="375"/>
      <c r="I358" s="376"/>
      <c r="J358" s="228"/>
      <c r="K358" s="229"/>
      <c r="L358" s="230"/>
      <c r="M358" s="231"/>
      <c r="N358" s="373"/>
    </row>
    <row r="359" s="233" customFormat="true" ht="15.75" hidden="false" customHeight="false" outlineLevel="0" collapsed="false">
      <c r="A359" s="373"/>
      <c r="B359" s="373"/>
      <c r="D359" s="373"/>
      <c r="E359" s="373"/>
      <c r="F359" s="373"/>
      <c r="G359" s="373"/>
      <c r="H359" s="375"/>
      <c r="I359" s="376"/>
      <c r="J359" s="228"/>
      <c r="K359" s="229"/>
      <c r="L359" s="230"/>
      <c r="M359" s="231"/>
      <c r="N359" s="373"/>
    </row>
    <row r="360" s="233" customFormat="true" ht="15.75" hidden="false" customHeight="false" outlineLevel="0" collapsed="false">
      <c r="A360" s="373"/>
      <c r="B360" s="373"/>
      <c r="D360" s="373"/>
      <c r="E360" s="373"/>
      <c r="F360" s="373"/>
      <c r="G360" s="373"/>
      <c r="H360" s="375"/>
      <c r="I360" s="376"/>
      <c r="J360" s="228"/>
      <c r="K360" s="229"/>
      <c r="L360" s="230"/>
      <c r="M360" s="231"/>
      <c r="N360" s="373"/>
    </row>
    <row r="361" s="233" customFormat="true" ht="15.75" hidden="false" customHeight="false" outlineLevel="0" collapsed="false">
      <c r="A361" s="373"/>
      <c r="B361" s="373"/>
      <c r="D361" s="373"/>
      <c r="E361" s="373"/>
      <c r="F361" s="373"/>
      <c r="G361" s="373"/>
      <c r="H361" s="375"/>
      <c r="I361" s="376"/>
      <c r="J361" s="228"/>
      <c r="K361" s="229"/>
      <c r="L361" s="230"/>
      <c r="M361" s="231"/>
      <c r="N361" s="373"/>
    </row>
    <row r="362" s="233" customFormat="true" ht="15.75" hidden="false" customHeight="false" outlineLevel="0" collapsed="false">
      <c r="A362" s="373"/>
      <c r="B362" s="373"/>
      <c r="D362" s="373"/>
      <c r="E362" s="373"/>
      <c r="F362" s="373"/>
      <c r="G362" s="373"/>
      <c r="H362" s="375"/>
      <c r="I362" s="376"/>
      <c r="J362" s="228"/>
      <c r="K362" s="229"/>
      <c r="L362" s="230"/>
      <c r="M362" s="231"/>
      <c r="N362" s="373"/>
    </row>
    <row r="363" s="233" customFormat="true" ht="15.75" hidden="false" customHeight="false" outlineLevel="0" collapsed="false">
      <c r="A363" s="373"/>
      <c r="B363" s="373"/>
      <c r="D363" s="373"/>
      <c r="E363" s="373"/>
      <c r="F363" s="373"/>
      <c r="G363" s="373"/>
      <c r="H363" s="375"/>
      <c r="I363" s="376"/>
      <c r="J363" s="228"/>
      <c r="K363" s="229"/>
      <c r="L363" s="230"/>
      <c r="M363" s="231"/>
      <c r="N363" s="373"/>
    </row>
    <row r="364" s="233" customFormat="true" ht="15.75" hidden="false" customHeight="false" outlineLevel="0" collapsed="false">
      <c r="A364" s="373"/>
      <c r="B364" s="373"/>
      <c r="D364" s="373"/>
      <c r="E364" s="373"/>
      <c r="F364" s="373"/>
      <c r="G364" s="373"/>
      <c r="H364" s="375"/>
      <c r="I364" s="376"/>
      <c r="J364" s="228"/>
      <c r="K364" s="229"/>
      <c r="L364" s="230"/>
      <c r="M364" s="231"/>
      <c r="N364" s="373"/>
    </row>
    <row r="365" s="233" customFormat="true" ht="15.75" hidden="false" customHeight="false" outlineLevel="0" collapsed="false">
      <c r="A365" s="373"/>
      <c r="B365" s="373"/>
      <c r="D365" s="373"/>
      <c r="E365" s="373"/>
      <c r="F365" s="373"/>
      <c r="G365" s="373"/>
      <c r="H365" s="375"/>
      <c r="I365" s="376"/>
      <c r="J365" s="228"/>
      <c r="K365" s="229"/>
      <c r="L365" s="230"/>
      <c r="M365" s="231"/>
      <c r="N365" s="373"/>
    </row>
    <row r="366" s="233" customFormat="true" ht="15.75" hidden="false" customHeight="false" outlineLevel="0" collapsed="false">
      <c r="A366" s="373"/>
      <c r="B366" s="373"/>
      <c r="D366" s="373"/>
      <c r="E366" s="373"/>
      <c r="F366" s="373"/>
      <c r="G366" s="373"/>
      <c r="H366" s="375"/>
      <c r="I366" s="376"/>
      <c r="J366" s="228"/>
      <c r="K366" s="229"/>
      <c r="L366" s="230"/>
      <c r="M366" s="231"/>
      <c r="N366" s="373"/>
    </row>
    <row r="367" s="233" customFormat="true" ht="15.75" hidden="false" customHeight="false" outlineLevel="0" collapsed="false">
      <c r="A367" s="373"/>
      <c r="B367" s="373"/>
      <c r="D367" s="373"/>
      <c r="E367" s="373"/>
      <c r="F367" s="373"/>
      <c r="G367" s="373"/>
      <c r="H367" s="375"/>
      <c r="I367" s="376"/>
      <c r="J367" s="228"/>
      <c r="K367" s="229"/>
      <c r="L367" s="230"/>
      <c r="M367" s="231"/>
      <c r="N367" s="373"/>
    </row>
    <row r="368" s="233" customFormat="true" ht="15.75" hidden="false" customHeight="false" outlineLevel="0" collapsed="false">
      <c r="A368" s="373"/>
      <c r="B368" s="373"/>
      <c r="D368" s="373"/>
      <c r="E368" s="373"/>
      <c r="F368" s="373"/>
      <c r="G368" s="373"/>
      <c r="H368" s="375"/>
      <c r="I368" s="376"/>
      <c r="J368" s="228"/>
      <c r="K368" s="229"/>
      <c r="L368" s="230"/>
      <c r="M368" s="231"/>
      <c r="N368" s="373"/>
    </row>
    <row r="369" s="233" customFormat="true" ht="15.75" hidden="false" customHeight="false" outlineLevel="0" collapsed="false">
      <c r="A369" s="373"/>
      <c r="B369" s="373"/>
      <c r="D369" s="373"/>
      <c r="E369" s="373"/>
      <c r="F369" s="373"/>
      <c r="G369" s="373"/>
      <c r="H369" s="375"/>
      <c r="I369" s="376"/>
      <c r="J369" s="228"/>
      <c r="K369" s="229"/>
      <c r="L369" s="230"/>
      <c r="M369" s="231"/>
      <c r="N369" s="373"/>
    </row>
    <row r="370" s="233" customFormat="true" ht="15.75" hidden="false" customHeight="false" outlineLevel="0" collapsed="false">
      <c r="A370" s="373"/>
      <c r="B370" s="373"/>
      <c r="D370" s="373"/>
      <c r="E370" s="373"/>
      <c r="F370" s="373"/>
      <c r="G370" s="373"/>
      <c r="H370" s="375"/>
      <c r="I370" s="376"/>
      <c r="J370" s="228"/>
      <c r="K370" s="229"/>
      <c r="L370" s="230"/>
      <c r="M370" s="231"/>
      <c r="N370" s="373"/>
    </row>
    <row r="371" s="233" customFormat="true" ht="15.75" hidden="false" customHeight="false" outlineLevel="0" collapsed="false">
      <c r="A371" s="373"/>
      <c r="B371" s="373"/>
      <c r="D371" s="373"/>
      <c r="E371" s="373"/>
      <c r="F371" s="373"/>
      <c r="G371" s="373"/>
      <c r="H371" s="375"/>
      <c r="I371" s="376"/>
      <c r="J371" s="228"/>
      <c r="K371" s="229"/>
      <c r="L371" s="230"/>
      <c r="M371" s="231"/>
      <c r="N371" s="373"/>
    </row>
    <row r="372" s="233" customFormat="true" ht="15.75" hidden="false" customHeight="false" outlineLevel="0" collapsed="false">
      <c r="A372" s="373"/>
      <c r="B372" s="373"/>
      <c r="D372" s="373"/>
      <c r="E372" s="373"/>
      <c r="F372" s="373"/>
      <c r="G372" s="373"/>
      <c r="H372" s="375"/>
      <c r="I372" s="376"/>
      <c r="J372" s="228"/>
      <c r="K372" s="229"/>
      <c r="L372" s="230"/>
      <c r="M372" s="231"/>
      <c r="N372" s="373"/>
    </row>
    <row r="373" s="233" customFormat="true" ht="15.75" hidden="false" customHeight="false" outlineLevel="0" collapsed="false">
      <c r="A373" s="373"/>
      <c r="B373" s="373"/>
      <c r="D373" s="373"/>
      <c r="E373" s="373"/>
      <c r="F373" s="373"/>
      <c r="G373" s="373"/>
      <c r="H373" s="375"/>
      <c r="I373" s="376"/>
      <c r="J373" s="228"/>
      <c r="K373" s="229"/>
      <c r="L373" s="230"/>
      <c r="M373" s="231"/>
      <c r="N373" s="373"/>
    </row>
    <row r="374" s="233" customFormat="true" ht="15.75" hidden="false" customHeight="false" outlineLevel="0" collapsed="false">
      <c r="A374" s="373"/>
      <c r="B374" s="373"/>
      <c r="D374" s="373"/>
      <c r="E374" s="373"/>
      <c r="F374" s="373"/>
      <c r="G374" s="373"/>
      <c r="H374" s="375"/>
      <c r="I374" s="376"/>
      <c r="J374" s="228"/>
      <c r="K374" s="229"/>
      <c r="L374" s="230"/>
      <c r="M374" s="231"/>
      <c r="N374" s="373"/>
    </row>
    <row r="375" s="233" customFormat="true" ht="15.75" hidden="false" customHeight="false" outlineLevel="0" collapsed="false">
      <c r="A375" s="373"/>
      <c r="B375" s="373"/>
      <c r="D375" s="373"/>
      <c r="E375" s="373"/>
      <c r="F375" s="373"/>
      <c r="G375" s="373"/>
      <c r="H375" s="375"/>
      <c r="I375" s="376"/>
      <c r="J375" s="228"/>
      <c r="K375" s="229"/>
      <c r="L375" s="230"/>
      <c r="M375" s="231"/>
      <c r="N375" s="373"/>
    </row>
    <row r="376" s="233" customFormat="true" ht="15.75" hidden="false" customHeight="false" outlineLevel="0" collapsed="false">
      <c r="A376" s="373"/>
      <c r="B376" s="373"/>
      <c r="D376" s="373"/>
      <c r="E376" s="373"/>
      <c r="F376" s="373"/>
      <c r="G376" s="373"/>
      <c r="H376" s="375"/>
      <c r="I376" s="376"/>
      <c r="J376" s="228"/>
      <c r="K376" s="229"/>
      <c r="L376" s="230"/>
      <c r="M376" s="231"/>
      <c r="N376" s="373"/>
    </row>
    <row r="377" s="233" customFormat="true" ht="15.75" hidden="false" customHeight="false" outlineLevel="0" collapsed="false">
      <c r="A377" s="373"/>
      <c r="B377" s="373"/>
      <c r="D377" s="373"/>
      <c r="E377" s="373"/>
      <c r="F377" s="373"/>
      <c r="G377" s="373"/>
      <c r="H377" s="375"/>
      <c r="I377" s="376"/>
      <c r="J377" s="228"/>
      <c r="K377" s="229"/>
      <c r="L377" s="230"/>
      <c r="M377" s="231"/>
      <c r="N377" s="373"/>
    </row>
    <row r="378" s="233" customFormat="true" ht="15.75" hidden="false" customHeight="false" outlineLevel="0" collapsed="false">
      <c r="A378" s="373"/>
      <c r="B378" s="373"/>
      <c r="D378" s="373"/>
      <c r="E378" s="373"/>
      <c r="F378" s="373"/>
      <c r="G378" s="373"/>
      <c r="H378" s="375"/>
      <c r="I378" s="376"/>
      <c r="J378" s="228"/>
      <c r="K378" s="229"/>
      <c r="L378" s="230"/>
      <c r="M378" s="231"/>
      <c r="N378" s="373"/>
    </row>
    <row r="379" s="233" customFormat="true" ht="15.75" hidden="false" customHeight="false" outlineLevel="0" collapsed="false">
      <c r="A379" s="373"/>
      <c r="B379" s="373"/>
      <c r="D379" s="373"/>
      <c r="E379" s="373"/>
      <c r="F379" s="373"/>
      <c r="G379" s="373"/>
      <c r="H379" s="375"/>
      <c r="I379" s="376"/>
      <c r="J379" s="228"/>
      <c r="K379" s="229"/>
      <c r="L379" s="230"/>
      <c r="M379" s="231"/>
      <c r="N379" s="373"/>
    </row>
    <row r="380" s="233" customFormat="true" ht="15.75" hidden="false" customHeight="false" outlineLevel="0" collapsed="false">
      <c r="A380" s="373"/>
      <c r="B380" s="373"/>
      <c r="D380" s="373"/>
      <c r="E380" s="373"/>
      <c r="F380" s="373"/>
      <c r="G380" s="373"/>
      <c r="H380" s="375"/>
      <c r="I380" s="376"/>
      <c r="J380" s="228"/>
      <c r="K380" s="229"/>
      <c r="L380" s="230"/>
      <c r="M380" s="231"/>
      <c r="N380" s="373"/>
    </row>
    <row r="381" s="233" customFormat="true" ht="15.75" hidden="false" customHeight="false" outlineLevel="0" collapsed="false">
      <c r="A381" s="373"/>
      <c r="B381" s="373"/>
      <c r="D381" s="373"/>
      <c r="E381" s="373"/>
      <c r="F381" s="373"/>
      <c r="G381" s="373"/>
      <c r="H381" s="375"/>
      <c r="I381" s="376"/>
      <c r="J381" s="228"/>
      <c r="K381" s="229"/>
      <c r="L381" s="230"/>
      <c r="M381" s="231"/>
      <c r="N381" s="373"/>
    </row>
    <row r="382" s="233" customFormat="true" ht="15.75" hidden="false" customHeight="false" outlineLevel="0" collapsed="false">
      <c r="A382" s="373"/>
      <c r="B382" s="373"/>
      <c r="D382" s="373"/>
      <c r="E382" s="373"/>
      <c r="F382" s="373"/>
      <c r="G382" s="373"/>
      <c r="H382" s="375"/>
      <c r="I382" s="376"/>
      <c r="J382" s="228"/>
      <c r="K382" s="229"/>
      <c r="L382" s="230"/>
      <c r="M382" s="231"/>
      <c r="N382" s="373"/>
    </row>
    <row r="383" s="233" customFormat="true" ht="15.75" hidden="false" customHeight="false" outlineLevel="0" collapsed="false">
      <c r="A383" s="373"/>
      <c r="B383" s="373"/>
      <c r="D383" s="373"/>
      <c r="E383" s="373"/>
      <c r="F383" s="373"/>
      <c r="G383" s="373"/>
      <c r="H383" s="375"/>
      <c r="I383" s="376"/>
      <c r="J383" s="228"/>
      <c r="K383" s="229"/>
      <c r="L383" s="230"/>
      <c r="M383" s="231"/>
      <c r="N383" s="373"/>
    </row>
    <row r="384" s="233" customFormat="true" ht="15.75" hidden="false" customHeight="false" outlineLevel="0" collapsed="false">
      <c r="A384" s="373"/>
      <c r="B384" s="373"/>
      <c r="D384" s="373"/>
      <c r="E384" s="373"/>
      <c r="F384" s="373"/>
      <c r="G384" s="373"/>
      <c r="H384" s="375"/>
      <c r="I384" s="376"/>
      <c r="J384" s="228"/>
      <c r="K384" s="229"/>
      <c r="L384" s="230"/>
      <c r="M384" s="231"/>
      <c r="N384" s="373"/>
    </row>
    <row r="385" s="233" customFormat="true" ht="15.75" hidden="false" customHeight="false" outlineLevel="0" collapsed="false">
      <c r="A385" s="373"/>
      <c r="B385" s="373"/>
      <c r="D385" s="373"/>
      <c r="E385" s="373"/>
      <c r="F385" s="373"/>
      <c r="G385" s="373"/>
      <c r="H385" s="375"/>
      <c r="I385" s="376"/>
      <c r="J385" s="228"/>
      <c r="K385" s="229"/>
      <c r="L385" s="230"/>
      <c r="M385" s="231"/>
      <c r="N385" s="373"/>
    </row>
    <row r="386" s="233" customFormat="true" ht="15.75" hidden="false" customHeight="false" outlineLevel="0" collapsed="false">
      <c r="A386" s="373"/>
      <c r="B386" s="373"/>
      <c r="D386" s="373"/>
      <c r="E386" s="373"/>
      <c r="F386" s="373"/>
      <c r="G386" s="373"/>
      <c r="H386" s="375"/>
      <c r="I386" s="376"/>
      <c r="J386" s="228"/>
      <c r="K386" s="229"/>
      <c r="L386" s="230"/>
      <c r="M386" s="231"/>
      <c r="N386" s="373"/>
    </row>
    <row r="387" s="233" customFormat="true" ht="15.75" hidden="false" customHeight="false" outlineLevel="0" collapsed="false">
      <c r="A387" s="373"/>
      <c r="B387" s="373"/>
      <c r="D387" s="373"/>
      <c r="E387" s="373"/>
      <c r="F387" s="373"/>
      <c r="G387" s="373"/>
      <c r="H387" s="375"/>
      <c r="I387" s="376"/>
      <c r="J387" s="228"/>
      <c r="K387" s="229"/>
      <c r="L387" s="230"/>
      <c r="M387" s="231"/>
      <c r="N387" s="373"/>
    </row>
    <row r="388" s="233" customFormat="true" ht="15.75" hidden="false" customHeight="false" outlineLevel="0" collapsed="false">
      <c r="A388" s="373"/>
      <c r="B388" s="373"/>
      <c r="D388" s="373"/>
      <c r="E388" s="373"/>
      <c r="F388" s="373"/>
      <c r="G388" s="373"/>
      <c r="H388" s="375"/>
      <c r="I388" s="376"/>
      <c r="J388" s="228"/>
      <c r="K388" s="229"/>
      <c r="L388" s="230"/>
      <c r="M388" s="231"/>
      <c r="N388" s="373"/>
    </row>
    <row r="389" s="233" customFormat="true" ht="15.75" hidden="false" customHeight="false" outlineLevel="0" collapsed="false">
      <c r="A389" s="373"/>
      <c r="B389" s="373"/>
      <c r="D389" s="373"/>
      <c r="E389" s="373"/>
      <c r="F389" s="373"/>
      <c r="G389" s="373"/>
      <c r="H389" s="375"/>
      <c r="I389" s="376"/>
      <c r="J389" s="228"/>
      <c r="K389" s="229"/>
      <c r="L389" s="230"/>
      <c r="M389" s="231"/>
      <c r="N389" s="373"/>
    </row>
    <row r="390" s="233" customFormat="true" ht="15.75" hidden="false" customHeight="false" outlineLevel="0" collapsed="false">
      <c r="A390" s="373"/>
      <c r="B390" s="373"/>
      <c r="D390" s="373"/>
      <c r="E390" s="373"/>
      <c r="F390" s="373"/>
      <c r="G390" s="373"/>
      <c r="H390" s="375"/>
      <c r="I390" s="376"/>
      <c r="J390" s="228"/>
      <c r="K390" s="229"/>
      <c r="L390" s="230"/>
      <c r="M390" s="231"/>
      <c r="N390" s="373"/>
    </row>
    <row r="391" s="233" customFormat="true" ht="15.75" hidden="false" customHeight="false" outlineLevel="0" collapsed="false">
      <c r="A391" s="373"/>
      <c r="B391" s="373"/>
      <c r="D391" s="373"/>
      <c r="E391" s="373"/>
      <c r="F391" s="373"/>
      <c r="G391" s="373"/>
      <c r="H391" s="375"/>
      <c r="I391" s="376"/>
      <c r="J391" s="228"/>
      <c r="K391" s="229"/>
      <c r="L391" s="230"/>
      <c r="M391" s="231"/>
      <c r="N391" s="373"/>
    </row>
    <row r="392" s="233" customFormat="true" ht="15.75" hidden="false" customHeight="false" outlineLevel="0" collapsed="false">
      <c r="A392" s="373"/>
      <c r="B392" s="373"/>
      <c r="D392" s="373"/>
      <c r="E392" s="373"/>
      <c r="F392" s="373"/>
      <c r="G392" s="373"/>
      <c r="H392" s="375"/>
      <c r="I392" s="376"/>
      <c r="J392" s="228"/>
      <c r="K392" s="229"/>
      <c r="L392" s="230"/>
      <c r="M392" s="231"/>
      <c r="N392" s="373"/>
    </row>
    <row r="393" s="233" customFormat="true" ht="15.75" hidden="false" customHeight="false" outlineLevel="0" collapsed="false">
      <c r="A393" s="373"/>
      <c r="B393" s="373"/>
      <c r="D393" s="373"/>
      <c r="E393" s="373"/>
      <c r="F393" s="373"/>
      <c r="G393" s="373"/>
      <c r="H393" s="375"/>
      <c r="I393" s="376"/>
      <c r="J393" s="228"/>
      <c r="K393" s="229"/>
      <c r="L393" s="230"/>
      <c r="M393" s="231"/>
      <c r="N393" s="373"/>
    </row>
    <row r="394" customFormat="false" ht="15.75" hidden="false" customHeight="false" outlineLevel="0" collapsed="false">
      <c r="A394" s="373"/>
      <c r="B394" s="373"/>
      <c r="C394" s="233"/>
      <c r="D394" s="373"/>
      <c r="E394" s="373"/>
      <c r="F394" s="373"/>
      <c r="G394" s="373"/>
      <c r="H394" s="375"/>
      <c r="I394" s="376"/>
      <c r="J394" s="228"/>
      <c r="K394" s="229"/>
      <c r="L394" s="230"/>
      <c r="M394" s="231"/>
      <c r="N394" s="373"/>
      <c r="O394" s="233"/>
      <c r="P394" s="233"/>
      <c r="Q394" s="233"/>
      <c r="R394" s="233"/>
      <c r="S394" s="233"/>
      <c r="T394" s="233"/>
      <c r="U394" s="233"/>
      <c r="V394" s="233"/>
      <c r="W394" s="233"/>
      <c r="X394" s="233"/>
      <c r="Y394" s="233"/>
      <c r="Z394" s="233"/>
      <c r="AA394" s="233"/>
    </row>
    <row r="395" customFormat="false" ht="15.75" hidden="false" customHeight="false" outlineLevel="0" collapsed="false">
      <c r="A395" s="373"/>
      <c r="B395" s="373"/>
      <c r="C395" s="233"/>
      <c r="D395" s="373"/>
      <c r="E395" s="373"/>
      <c r="F395" s="373"/>
      <c r="G395" s="373"/>
      <c r="H395" s="375"/>
      <c r="I395" s="376"/>
      <c r="J395" s="228"/>
      <c r="K395" s="229"/>
      <c r="L395" s="230"/>
      <c r="M395" s="231"/>
      <c r="N395" s="373"/>
      <c r="O395" s="233"/>
      <c r="P395" s="233"/>
      <c r="Q395" s="233"/>
      <c r="R395" s="233"/>
      <c r="S395" s="233"/>
      <c r="T395" s="233"/>
      <c r="U395" s="233"/>
      <c r="V395" s="233"/>
      <c r="W395" s="233"/>
      <c r="X395" s="233"/>
      <c r="Y395" s="233"/>
      <c r="Z395" s="233"/>
      <c r="AA395" s="233"/>
    </row>
    <row r="396" customFormat="false" ht="15.75" hidden="false" customHeight="false" outlineLevel="0" collapsed="false">
      <c r="A396" s="373"/>
      <c r="B396" s="373"/>
      <c r="C396" s="233"/>
      <c r="D396" s="373"/>
      <c r="E396" s="373"/>
      <c r="F396" s="373"/>
      <c r="G396" s="373"/>
      <c r="H396" s="375"/>
      <c r="I396" s="376"/>
      <c r="J396" s="228"/>
      <c r="K396" s="229"/>
      <c r="L396" s="230"/>
      <c r="M396" s="231"/>
      <c r="N396" s="373"/>
      <c r="O396" s="233"/>
      <c r="P396" s="233"/>
      <c r="Q396" s="233"/>
      <c r="R396" s="233"/>
      <c r="S396" s="233"/>
      <c r="T396" s="233"/>
      <c r="U396" s="233"/>
      <c r="V396" s="233"/>
      <c r="W396" s="233"/>
      <c r="X396" s="233"/>
      <c r="Y396" s="233"/>
      <c r="Z396" s="233"/>
      <c r="AA396" s="233"/>
    </row>
    <row r="397" customFormat="false" ht="15.75" hidden="false" customHeight="false" outlineLevel="0" collapsed="false">
      <c r="A397" s="373"/>
      <c r="B397" s="373"/>
      <c r="C397" s="233"/>
      <c r="D397" s="373"/>
      <c r="E397" s="373"/>
      <c r="F397" s="373"/>
      <c r="G397" s="373"/>
      <c r="H397" s="375"/>
      <c r="I397" s="376"/>
      <c r="J397" s="228"/>
      <c r="K397" s="229"/>
      <c r="L397" s="230"/>
      <c r="M397" s="231"/>
      <c r="N397" s="373"/>
      <c r="O397" s="233"/>
      <c r="P397" s="233"/>
      <c r="Q397" s="233"/>
      <c r="R397" s="233"/>
      <c r="S397" s="233"/>
      <c r="T397" s="233"/>
      <c r="U397" s="233"/>
      <c r="V397" s="233"/>
      <c r="W397" s="233"/>
      <c r="X397" s="233"/>
      <c r="Y397" s="233"/>
      <c r="Z397" s="233"/>
      <c r="AA397" s="233"/>
    </row>
    <row r="398" customFormat="false" ht="15.75" hidden="false" customHeight="false" outlineLevel="0" collapsed="false">
      <c r="A398" s="373"/>
      <c r="B398" s="373"/>
      <c r="C398" s="233"/>
      <c r="D398" s="373"/>
      <c r="E398" s="373"/>
      <c r="F398" s="373"/>
      <c r="G398" s="373"/>
      <c r="H398" s="375"/>
      <c r="I398" s="376"/>
      <c r="J398" s="228"/>
      <c r="K398" s="229"/>
      <c r="L398" s="230"/>
      <c r="M398" s="231"/>
      <c r="N398" s="373"/>
      <c r="O398" s="233"/>
      <c r="P398" s="233"/>
      <c r="Q398" s="233"/>
      <c r="R398" s="233"/>
      <c r="S398" s="233"/>
      <c r="T398" s="233"/>
      <c r="U398" s="233"/>
      <c r="V398" s="233"/>
      <c r="W398" s="233"/>
      <c r="X398" s="233"/>
      <c r="Y398" s="233"/>
      <c r="Z398" s="233"/>
      <c r="AA398" s="233"/>
    </row>
    <row r="399" customFormat="false" ht="15.75" hidden="false" customHeight="false" outlineLevel="0" collapsed="false">
      <c r="A399" s="373"/>
      <c r="B399" s="373"/>
      <c r="C399" s="233"/>
      <c r="D399" s="373"/>
      <c r="E399" s="373"/>
      <c r="F399" s="373"/>
      <c r="G399" s="373"/>
      <c r="H399" s="375"/>
      <c r="I399" s="376"/>
      <c r="J399" s="228"/>
      <c r="K399" s="229"/>
      <c r="L399" s="230"/>
      <c r="M399" s="231"/>
      <c r="N399" s="373"/>
      <c r="O399" s="233"/>
      <c r="P399" s="233"/>
      <c r="Q399" s="233"/>
      <c r="R399" s="233"/>
      <c r="S399" s="233"/>
      <c r="T399" s="233"/>
      <c r="U399" s="233"/>
      <c r="V399" s="233"/>
      <c r="W399" s="233"/>
      <c r="X399" s="233"/>
      <c r="Y399" s="233"/>
      <c r="Z399" s="233"/>
      <c r="AA399" s="233"/>
    </row>
    <row r="400" customFormat="false" ht="15.75" hidden="false" customHeight="false" outlineLevel="0" collapsed="false">
      <c r="A400" s="373"/>
      <c r="B400" s="373"/>
      <c r="C400" s="233"/>
      <c r="D400" s="373"/>
      <c r="E400" s="373"/>
      <c r="F400" s="373"/>
      <c r="G400" s="373"/>
      <c r="H400" s="375"/>
      <c r="I400" s="376"/>
      <c r="J400" s="228"/>
      <c r="K400" s="229"/>
      <c r="L400" s="230"/>
      <c r="M400" s="231"/>
      <c r="N400" s="373"/>
      <c r="O400" s="233"/>
      <c r="P400" s="233"/>
      <c r="Q400" s="233"/>
      <c r="R400" s="233"/>
      <c r="S400" s="233"/>
      <c r="T400" s="233"/>
      <c r="U400" s="233"/>
      <c r="V400" s="233"/>
      <c r="W400" s="233"/>
      <c r="X400" s="233"/>
      <c r="Y400" s="233"/>
      <c r="Z400" s="233"/>
      <c r="AA400" s="233"/>
    </row>
    <row r="401" customFormat="false" ht="15.75" hidden="false" customHeight="false" outlineLevel="0" collapsed="false">
      <c r="A401" s="373"/>
      <c r="B401" s="373"/>
      <c r="C401" s="233"/>
      <c r="D401" s="373"/>
      <c r="E401" s="373"/>
      <c r="F401" s="373"/>
      <c r="G401" s="373"/>
      <c r="H401" s="375"/>
      <c r="I401" s="376"/>
      <c r="J401" s="228"/>
      <c r="K401" s="229"/>
      <c r="L401" s="230"/>
      <c r="M401" s="231"/>
      <c r="N401" s="373"/>
      <c r="O401" s="233"/>
      <c r="P401" s="233"/>
      <c r="Q401" s="233"/>
      <c r="R401" s="233"/>
      <c r="S401" s="233"/>
      <c r="T401" s="233"/>
      <c r="U401" s="233"/>
      <c r="V401" s="233"/>
      <c r="W401" s="233"/>
      <c r="X401" s="233"/>
      <c r="Y401" s="233"/>
      <c r="Z401" s="233"/>
      <c r="AA401" s="233"/>
    </row>
    <row r="402" customFormat="false" ht="15.75" hidden="false" customHeight="false" outlineLevel="0" collapsed="false">
      <c r="A402" s="373"/>
      <c r="B402" s="373"/>
      <c r="C402" s="233"/>
      <c r="D402" s="373"/>
      <c r="E402" s="373"/>
      <c r="F402" s="373"/>
      <c r="G402" s="373"/>
      <c r="H402" s="375"/>
      <c r="I402" s="376"/>
      <c r="J402" s="228"/>
      <c r="K402" s="229"/>
      <c r="L402" s="230"/>
      <c r="M402" s="231"/>
      <c r="N402" s="373"/>
      <c r="O402" s="233"/>
      <c r="P402" s="233"/>
      <c r="Q402" s="233"/>
      <c r="R402" s="233"/>
      <c r="S402" s="233"/>
      <c r="T402" s="233"/>
      <c r="U402" s="233"/>
      <c r="V402" s="233"/>
      <c r="W402" s="233"/>
      <c r="X402" s="233"/>
      <c r="Y402" s="233"/>
      <c r="Z402" s="233"/>
      <c r="AA402" s="233"/>
    </row>
    <row r="403" customFormat="false" ht="15.75" hidden="false" customHeight="false" outlineLevel="0" collapsed="false">
      <c r="A403" s="373"/>
      <c r="B403" s="373"/>
      <c r="C403" s="233"/>
      <c r="D403" s="373"/>
      <c r="E403" s="373"/>
      <c r="F403" s="373"/>
      <c r="G403" s="373"/>
      <c r="H403" s="375"/>
      <c r="I403" s="376"/>
      <c r="J403" s="228"/>
      <c r="K403" s="229"/>
      <c r="L403" s="230"/>
      <c r="M403" s="231"/>
      <c r="N403" s="373"/>
      <c r="O403" s="233"/>
      <c r="P403" s="233"/>
      <c r="Q403" s="233"/>
      <c r="R403" s="233"/>
      <c r="S403" s="233"/>
      <c r="T403" s="233"/>
      <c r="U403" s="233"/>
      <c r="V403" s="233"/>
      <c r="W403" s="233"/>
      <c r="X403" s="233"/>
      <c r="Y403" s="233"/>
      <c r="Z403" s="233"/>
      <c r="AA403" s="233"/>
    </row>
    <row r="404" customFormat="false" ht="15.75" hidden="false" customHeight="false" outlineLevel="0" collapsed="false">
      <c r="A404" s="373"/>
      <c r="B404" s="373"/>
      <c r="C404" s="233"/>
      <c r="D404" s="373"/>
      <c r="E404" s="373"/>
      <c r="F404" s="373"/>
      <c r="G404" s="373"/>
      <c r="H404" s="375"/>
      <c r="I404" s="376"/>
      <c r="J404" s="228"/>
      <c r="K404" s="229"/>
      <c r="L404" s="230"/>
      <c r="M404" s="231"/>
      <c r="N404" s="373"/>
      <c r="O404" s="233"/>
      <c r="P404" s="233"/>
      <c r="Q404" s="233"/>
      <c r="R404" s="233"/>
      <c r="S404" s="233"/>
      <c r="T404" s="233"/>
      <c r="U404" s="233"/>
      <c r="V404" s="233"/>
      <c r="W404" s="233"/>
      <c r="X404" s="233"/>
      <c r="Y404" s="233"/>
      <c r="Z404" s="233"/>
      <c r="AA404" s="233"/>
    </row>
    <row r="405" customFormat="false" ht="15.75" hidden="false" customHeight="false" outlineLevel="0" collapsed="false">
      <c r="A405" s="373"/>
      <c r="B405" s="373"/>
      <c r="C405" s="233"/>
      <c r="D405" s="373"/>
      <c r="E405" s="373"/>
      <c r="F405" s="373"/>
      <c r="G405" s="373"/>
      <c r="H405" s="375"/>
      <c r="I405" s="376"/>
      <c r="J405" s="228"/>
      <c r="K405" s="229"/>
      <c r="L405" s="230"/>
      <c r="M405" s="231"/>
      <c r="N405" s="373"/>
      <c r="O405" s="233"/>
      <c r="P405" s="233"/>
      <c r="Q405" s="233"/>
      <c r="R405" s="233"/>
      <c r="S405" s="233"/>
      <c r="T405" s="233"/>
      <c r="U405" s="233"/>
      <c r="V405" s="233"/>
      <c r="W405" s="233"/>
      <c r="X405" s="233"/>
      <c r="Y405" s="233"/>
      <c r="Z405" s="233"/>
      <c r="AA405" s="233"/>
    </row>
    <row r="406" customFormat="false" ht="15.75" hidden="false" customHeight="false" outlineLevel="0" collapsed="false">
      <c r="A406" s="373"/>
      <c r="B406" s="373"/>
      <c r="C406" s="233"/>
      <c r="D406" s="373"/>
      <c r="E406" s="373"/>
      <c r="F406" s="373"/>
      <c r="G406" s="373"/>
      <c r="H406" s="375"/>
      <c r="I406" s="376"/>
      <c r="J406" s="228"/>
      <c r="K406" s="229"/>
      <c r="L406" s="230"/>
      <c r="M406" s="231"/>
      <c r="N406" s="373"/>
      <c r="O406" s="233"/>
      <c r="P406" s="233"/>
      <c r="Q406" s="233"/>
      <c r="R406" s="233"/>
      <c r="S406" s="233"/>
      <c r="T406" s="233"/>
      <c r="U406" s="233"/>
      <c r="V406" s="233"/>
      <c r="W406" s="233"/>
      <c r="X406" s="233"/>
      <c r="Y406" s="233"/>
      <c r="Z406" s="233"/>
      <c r="AA406" s="233"/>
    </row>
    <row r="407" customFormat="false" ht="15.75" hidden="false" customHeight="false" outlineLevel="0" collapsed="false">
      <c r="A407" s="373"/>
      <c r="B407" s="373"/>
      <c r="C407" s="233"/>
      <c r="D407" s="373"/>
      <c r="E407" s="373"/>
      <c r="F407" s="373"/>
      <c r="G407" s="373"/>
      <c r="H407" s="375"/>
      <c r="I407" s="376"/>
      <c r="J407" s="228"/>
      <c r="K407" s="229"/>
      <c r="L407" s="230"/>
      <c r="M407" s="231"/>
      <c r="N407" s="373"/>
      <c r="O407" s="233"/>
      <c r="P407" s="233"/>
      <c r="Q407" s="233"/>
      <c r="R407" s="233"/>
      <c r="S407" s="233"/>
      <c r="T407" s="233"/>
      <c r="U407" s="233"/>
      <c r="V407" s="233"/>
      <c r="W407" s="233"/>
      <c r="X407" s="233"/>
      <c r="Y407" s="233"/>
      <c r="Z407" s="233"/>
      <c r="AA407" s="233"/>
    </row>
    <row r="408" customFormat="false" ht="15.75" hidden="false" customHeight="false" outlineLevel="0" collapsed="false">
      <c r="A408" s="373"/>
      <c r="B408" s="373"/>
      <c r="C408" s="233"/>
      <c r="D408" s="373"/>
      <c r="E408" s="373"/>
      <c r="F408" s="373"/>
      <c r="G408" s="373"/>
      <c r="H408" s="375"/>
      <c r="I408" s="376"/>
      <c r="J408" s="228"/>
      <c r="K408" s="229"/>
      <c r="L408" s="230"/>
      <c r="M408" s="231"/>
      <c r="N408" s="373"/>
      <c r="O408" s="233"/>
      <c r="P408" s="233"/>
      <c r="Q408" s="233"/>
      <c r="R408" s="233"/>
      <c r="S408" s="233"/>
      <c r="T408" s="233"/>
      <c r="U408" s="233"/>
      <c r="V408" s="233"/>
      <c r="W408" s="233"/>
      <c r="X408" s="233"/>
      <c r="Y408" s="233"/>
      <c r="Z408" s="233"/>
      <c r="AA408" s="233"/>
    </row>
    <row r="409" customFormat="false" ht="15.75" hidden="false" customHeight="false" outlineLevel="0" collapsed="false">
      <c r="A409" s="373"/>
      <c r="B409" s="373"/>
      <c r="C409" s="233"/>
      <c r="D409" s="373"/>
      <c r="E409" s="373"/>
      <c r="F409" s="373"/>
      <c r="G409" s="373"/>
      <c r="H409" s="375"/>
      <c r="I409" s="376"/>
      <c r="J409" s="228"/>
      <c r="K409" s="229"/>
      <c r="L409" s="230"/>
      <c r="M409" s="231"/>
      <c r="N409" s="373"/>
      <c r="O409" s="233"/>
      <c r="P409" s="233"/>
      <c r="Q409" s="233"/>
      <c r="R409" s="233"/>
      <c r="S409" s="233"/>
      <c r="T409" s="233"/>
      <c r="U409" s="233"/>
      <c r="V409" s="233"/>
      <c r="W409" s="233"/>
      <c r="X409" s="233"/>
      <c r="Y409" s="233"/>
      <c r="Z409" s="233"/>
      <c r="AA409" s="233"/>
    </row>
    <row r="410" customFormat="false" ht="15.75" hidden="false" customHeight="false" outlineLevel="0" collapsed="false">
      <c r="A410" s="373"/>
      <c r="B410" s="373"/>
      <c r="C410" s="233"/>
      <c r="D410" s="373"/>
      <c r="E410" s="373"/>
      <c r="F410" s="373"/>
      <c r="G410" s="373"/>
      <c r="H410" s="375"/>
      <c r="I410" s="376"/>
      <c r="J410" s="228"/>
      <c r="K410" s="229"/>
      <c r="L410" s="230"/>
      <c r="M410" s="231"/>
      <c r="N410" s="373"/>
      <c r="O410" s="233"/>
      <c r="P410" s="233"/>
      <c r="Q410" s="233"/>
      <c r="R410" s="233"/>
      <c r="S410" s="233"/>
      <c r="T410" s="233"/>
      <c r="U410" s="233"/>
      <c r="V410" s="233"/>
      <c r="W410" s="233"/>
      <c r="X410" s="233"/>
      <c r="Y410" s="233"/>
      <c r="Z410" s="233"/>
      <c r="AA410" s="233"/>
    </row>
    <row r="411" customFormat="false" ht="15.75" hidden="false" customHeight="false" outlineLevel="0" collapsed="false">
      <c r="A411" s="373"/>
      <c r="B411" s="373"/>
      <c r="C411" s="233"/>
      <c r="D411" s="373"/>
      <c r="E411" s="373"/>
      <c r="F411" s="373"/>
      <c r="G411" s="373"/>
      <c r="H411" s="375"/>
      <c r="I411" s="376"/>
      <c r="J411" s="228"/>
      <c r="K411" s="229"/>
      <c r="L411" s="230"/>
      <c r="M411" s="231"/>
      <c r="N411" s="373"/>
      <c r="O411" s="233"/>
      <c r="P411" s="233"/>
      <c r="Q411" s="233"/>
      <c r="R411" s="233"/>
      <c r="S411" s="233"/>
      <c r="T411" s="233"/>
      <c r="U411" s="233"/>
      <c r="V411" s="233"/>
      <c r="W411" s="233"/>
      <c r="X411" s="233"/>
      <c r="Y411" s="233"/>
      <c r="Z411" s="233"/>
      <c r="AA411" s="233"/>
    </row>
    <row r="412" customFormat="false" ht="15.75" hidden="false" customHeight="false" outlineLevel="0" collapsed="false">
      <c r="A412" s="373"/>
      <c r="B412" s="373"/>
      <c r="C412" s="233"/>
      <c r="D412" s="373"/>
      <c r="E412" s="373"/>
      <c r="F412" s="373"/>
      <c r="G412" s="373"/>
      <c r="H412" s="375"/>
      <c r="I412" s="376"/>
      <c r="J412" s="228"/>
      <c r="K412" s="229"/>
      <c r="L412" s="230"/>
      <c r="M412" s="231"/>
      <c r="N412" s="373"/>
      <c r="O412" s="233"/>
      <c r="P412" s="233"/>
      <c r="Q412" s="233"/>
      <c r="R412" s="233"/>
      <c r="S412" s="233"/>
      <c r="T412" s="233"/>
      <c r="U412" s="233"/>
      <c r="V412" s="233"/>
      <c r="W412" s="233"/>
      <c r="X412" s="233"/>
      <c r="Y412" s="233"/>
      <c r="Z412" s="233"/>
      <c r="AA412" s="233"/>
    </row>
    <row r="413" customFormat="false" ht="15.75" hidden="false" customHeight="false" outlineLevel="0" collapsed="false">
      <c r="A413" s="373"/>
      <c r="B413" s="373"/>
      <c r="C413" s="233"/>
      <c r="D413" s="373"/>
      <c r="E413" s="373"/>
      <c r="F413" s="373"/>
      <c r="G413" s="373"/>
      <c r="H413" s="375"/>
      <c r="I413" s="376"/>
      <c r="J413" s="228"/>
      <c r="K413" s="229"/>
      <c r="L413" s="230"/>
      <c r="M413" s="231"/>
      <c r="N413" s="373"/>
      <c r="O413" s="233"/>
      <c r="P413" s="233"/>
      <c r="Q413" s="233"/>
      <c r="R413" s="233"/>
      <c r="S413" s="233"/>
      <c r="T413" s="233"/>
      <c r="U413" s="233"/>
      <c r="V413" s="233"/>
      <c r="W413" s="233"/>
      <c r="X413" s="233"/>
      <c r="Y413" s="233"/>
      <c r="Z413" s="233"/>
      <c r="AA413" s="233"/>
    </row>
  </sheetData>
  <mergeCells count="761">
    <mergeCell ref="A3:I3"/>
    <mergeCell ref="A4:I4"/>
    <mergeCell ref="A6:A8"/>
    <mergeCell ref="B6:B8"/>
    <mergeCell ref="C6:C8"/>
    <mergeCell ref="D6:F6"/>
    <mergeCell ref="G6:I6"/>
    <mergeCell ref="D7:E7"/>
    <mergeCell ref="F7:F8"/>
    <mergeCell ref="G7:G8"/>
    <mergeCell ref="H7:H8"/>
    <mergeCell ref="I7:I8"/>
    <mergeCell ref="A10:A14"/>
    <mergeCell ref="B10:B14"/>
    <mergeCell ref="C10:C14"/>
    <mergeCell ref="D10:D11"/>
    <mergeCell ref="E10:E11"/>
    <mergeCell ref="F10:F11"/>
    <mergeCell ref="G10:G11"/>
    <mergeCell ref="H10:H11"/>
    <mergeCell ref="I10:I11"/>
    <mergeCell ref="D13:D14"/>
    <mergeCell ref="E13:E14"/>
    <mergeCell ref="F13:F14"/>
    <mergeCell ref="G13:G14"/>
    <mergeCell ref="H13:H14"/>
    <mergeCell ref="I13:I14"/>
    <mergeCell ref="A15:A19"/>
    <mergeCell ref="B15:B19"/>
    <mergeCell ref="C15:C19"/>
    <mergeCell ref="D15:D16"/>
    <mergeCell ref="E15:E16"/>
    <mergeCell ref="F15:F16"/>
    <mergeCell ref="G15:G16"/>
    <mergeCell ref="H15:H16"/>
    <mergeCell ref="I15:I16"/>
    <mergeCell ref="D18:D19"/>
    <mergeCell ref="E18:E19"/>
    <mergeCell ref="F18:F19"/>
    <mergeCell ref="G18:G19"/>
    <mergeCell ref="H18:H19"/>
    <mergeCell ref="I18:I19"/>
    <mergeCell ref="A20:A24"/>
    <mergeCell ref="B20:B24"/>
    <mergeCell ref="C20:C24"/>
    <mergeCell ref="D20:D21"/>
    <mergeCell ref="E20:E21"/>
    <mergeCell ref="F20:F21"/>
    <mergeCell ref="G20:G21"/>
    <mergeCell ref="H20:H21"/>
    <mergeCell ref="I20:I21"/>
    <mergeCell ref="D23:D24"/>
    <mergeCell ref="E23:E24"/>
    <mergeCell ref="F23:F24"/>
    <mergeCell ref="G23:G24"/>
    <mergeCell ref="H23:H24"/>
    <mergeCell ref="I23:I24"/>
    <mergeCell ref="A26:A30"/>
    <mergeCell ref="B26:B30"/>
    <mergeCell ref="C26:C30"/>
    <mergeCell ref="D26:D27"/>
    <mergeCell ref="E26:E27"/>
    <mergeCell ref="F26:F27"/>
    <mergeCell ref="G26:G27"/>
    <mergeCell ref="H26:H27"/>
    <mergeCell ref="I26:I27"/>
    <mergeCell ref="D29:D30"/>
    <mergeCell ref="E29:E30"/>
    <mergeCell ref="F29:F30"/>
    <mergeCell ref="G29:G30"/>
    <mergeCell ref="H29:H30"/>
    <mergeCell ref="I29:I30"/>
    <mergeCell ref="A31:A35"/>
    <mergeCell ref="B31:B35"/>
    <mergeCell ref="C31:C35"/>
    <mergeCell ref="D31:D32"/>
    <mergeCell ref="E31:E32"/>
    <mergeCell ref="F31:F32"/>
    <mergeCell ref="G31:G32"/>
    <mergeCell ref="H31:H32"/>
    <mergeCell ref="I31:I32"/>
    <mergeCell ref="D34:D35"/>
    <mergeCell ref="E34:E35"/>
    <mergeCell ref="F34:F35"/>
    <mergeCell ref="G34:G35"/>
    <mergeCell ref="H34:H35"/>
    <mergeCell ref="I34:I35"/>
    <mergeCell ref="A38:A42"/>
    <mergeCell ref="B38:B42"/>
    <mergeCell ref="C38:C42"/>
    <mergeCell ref="D38:D39"/>
    <mergeCell ref="E38:E39"/>
    <mergeCell ref="F38:F39"/>
    <mergeCell ref="G38:G39"/>
    <mergeCell ref="H38:H39"/>
    <mergeCell ref="I38:I39"/>
    <mergeCell ref="D41:D42"/>
    <mergeCell ref="E41:E42"/>
    <mergeCell ref="F41:F42"/>
    <mergeCell ref="G41:G42"/>
    <mergeCell ref="H41:H42"/>
    <mergeCell ref="I41:I42"/>
    <mergeCell ref="A43:A47"/>
    <mergeCell ref="B43:B47"/>
    <mergeCell ref="C43:C47"/>
    <mergeCell ref="D43:D44"/>
    <mergeCell ref="E43:E44"/>
    <mergeCell ref="F43:F44"/>
    <mergeCell ref="G43:G44"/>
    <mergeCell ref="H43:H44"/>
    <mergeCell ref="I43:I44"/>
    <mergeCell ref="D46:D47"/>
    <mergeCell ref="E46:E47"/>
    <mergeCell ref="F46:F47"/>
    <mergeCell ref="G46:G47"/>
    <mergeCell ref="H46:H47"/>
    <mergeCell ref="I46:I47"/>
    <mergeCell ref="A49:A53"/>
    <mergeCell ref="B49:B53"/>
    <mergeCell ref="C49:C53"/>
    <mergeCell ref="D49:D50"/>
    <mergeCell ref="E49:E50"/>
    <mergeCell ref="F49:F50"/>
    <mergeCell ref="G49:G50"/>
    <mergeCell ref="H49:H50"/>
    <mergeCell ref="I49:I50"/>
    <mergeCell ref="D52:D53"/>
    <mergeCell ref="E52:E53"/>
    <mergeCell ref="F52:F53"/>
    <mergeCell ref="G52:G53"/>
    <mergeCell ref="H52:H53"/>
    <mergeCell ref="I52:I53"/>
    <mergeCell ref="A55:A59"/>
    <mergeCell ref="B55:B59"/>
    <mergeCell ref="C55:C59"/>
    <mergeCell ref="D55:D56"/>
    <mergeCell ref="E55:E56"/>
    <mergeCell ref="F55:F56"/>
    <mergeCell ref="G55:G56"/>
    <mergeCell ref="H55:H56"/>
    <mergeCell ref="I55:I56"/>
    <mergeCell ref="D58:D59"/>
    <mergeCell ref="E58:E59"/>
    <mergeCell ref="F58:F59"/>
    <mergeCell ref="G58:G59"/>
    <mergeCell ref="H58:H59"/>
    <mergeCell ref="I58:I59"/>
    <mergeCell ref="A61:A65"/>
    <mergeCell ref="B61:B65"/>
    <mergeCell ref="C61:C65"/>
    <mergeCell ref="D61:D62"/>
    <mergeCell ref="E61:E62"/>
    <mergeCell ref="F61:F62"/>
    <mergeCell ref="G61:G62"/>
    <mergeCell ref="H61:H62"/>
    <mergeCell ref="I61:I62"/>
    <mergeCell ref="D64:D65"/>
    <mergeCell ref="E64:E65"/>
    <mergeCell ref="F64:F65"/>
    <mergeCell ref="G64:G65"/>
    <mergeCell ref="H64:H65"/>
    <mergeCell ref="I64:I65"/>
    <mergeCell ref="A67:A71"/>
    <mergeCell ref="B67:B71"/>
    <mergeCell ref="C67:C71"/>
    <mergeCell ref="D67:D68"/>
    <mergeCell ref="E67:E68"/>
    <mergeCell ref="F67:F68"/>
    <mergeCell ref="G67:G68"/>
    <mergeCell ref="H67:H68"/>
    <mergeCell ref="I67:I68"/>
    <mergeCell ref="D70:D71"/>
    <mergeCell ref="E70:E71"/>
    <mergeCell ref="F70:F71"/>
    <mergeCell ref="G70:G71"/>
    <mergeCell ref="H70:H71"/>
    <mergeCell ref="I70:I71"/>
    <mergeCell ref="A73:A77"/>
    <mergeCell ref="B73:B77"/>
    <mergeCell ref="C73:C77"/>
    <mergeCell ref="D73:D74"/>
    <mergeCell ref="E73:E74"/>
    <mergeCell ref="F73:F74"/>
    <mergeCell ref="G73:G74"/>
    <mergeCell ref="H73:H74"/>
    <mergeCell ref="I73:I74"/>
    <mergeCell ref="D76:D77"/>
    <mergeCell ref="E76:E77"/>
    <mergeCell ref="F76:F77"/>
    <mergeCell ref="G76:G77"/>
    <mergeCell ref="H76:H77"/>
    <mergeCell ref="I76:I77"/>
    <mergeCell ref="A78:A82"/>
    <mergeCell ref="B78:B82"/>
    <mergeCell ref="C78:C82"/>
    <mergeCell ref="D78:D79"/>
    <mergeCell ref="E78:E79"/>
    <mergeCell ref="F78:F79"/>
    <mergeCell ref="G78:G79"/>
    <mergeCell ref="H78:H79"/>
    <mergeCell ref="I78:I79"/>
    <mergeCell ref="D81:D82"/>
    <mergeCell ref="E81:E82"/>
    <mergeCell ref="F81:F82"/>
    <mergeCell ref="G81:G82"/>
    <mergeCell ref="H81:H82"/>
    <mergeCell ref="I81:I82"/>
    <mergeCell ref="A84:A88"/>
    <mergeCell ref="B84:B88"/>
    <mergeCell ref="C84:C88"/>
    <mergeCell ref="D84:D85"/>
    <mergeCell ref="E84:E85"/>
    <mergeCell ref="F84:F85"/>
    <mergeCell ref="G84:G85"/>
    <mergeCell ref="H84:H85"/>
    <mergeCell ref="I84:I85"/>
    <mergeCell ref="D87:D88"/>
    <mergeCell ref="E87:E88"/>
    <mergeCell ref="F87:F88"/>
    <mergeCell ref="G87:G88"/>
    <mergeCell ref="H87:H88"/>
    <mergeCell ref="I87:I88"/>
    <mergeCell ref="A90:A94"/>
    <mergeCell ref="B90:B94"/>
    <mergeCell ref="C90:C94"/>
    <mergeCell ref="D90:D92"/>
    <mergeCell ref="E90:E92"/>
    <mergeCell ref="F90:F92"/>
    <mergeCell ref="G90:G92"/>
    <mergeCell ref="H90:H92"/>
    <mergeCell ref="I90:I92"/>
    <mergeCell ref="D93:D94"/>
    <mergeCell ref="E93:E94"/>
    <mergeCell ref="F93:F94"/>
    <mergeCell ref="G93:G94"/>
    <mergeCell ref="H93:H94"/>
    <mergeCell ref="I93:I94"/>
    <mergeCell ref="A95:A99"/>
    <mergeCell ref="B95:B99"/>
    <mergeCell ref="C95:C99"/>
    <mergeCell ref="D95:D96"/>
    <mergeCell ref="E95:E96"/>
    <mergeCell ref="F95:F96"/>
    <mergeCell ref="G95:G96"/>
    <mergeCell ref="H95:H96"/>
    <mergeCell ref="I95:I96"/>
    <mergeCell ref="D98:D99"/>
    <mergeCell ref="E98:E99"/>
    <mergeCell ref="F98:F99"/>
    <mergeCell ref="G98:G99"/>
    <mergeCell ref="H98:H99"/>
    <mergeCell ref="I98:I99"/>
    <mergeCell ref="A101:A105"/>
    <mergeCell ref="B101:B105"/>
    <mergeCell ref="C101:C105"/>
    <mergeCell ref="D101:D103"/>
    <mergeCell ref="E101:E103"/>
    <mergeCell ref="F101:F103"/>
    <mergeCell ref="G101:G103"/>
    <mergeCell ref="H101:H103"/>
    <mergeCell ref="I101:I103"/>
    <mergeCell ref="D104:D105"/>
    <mergeCell ref="E104:E105"/>
    <mergeCell ref="F104:F105"/>
    <mergeCell ref="G104:G105"/>
    <mergeCell ref="H104:H105"/>
    <mergeCell ref="I104:I105"/>
    <mergeCell ref="A106:A110"/>
    <mergeCell ref="B106:B110"/>
    <mergeCell ref="C106:C110"/>
    <mergeCell ref="D106:D107"/>
    <mergeCell ref="E106:E107"/>
    <mergeCell ref="F106:F107"/>
    <mergeCell ref="G106:G107"/>
    <mergeCell ref="H106:H107"/>
    <mergeCell ref="I106:I107"/>
    <mergeCell ref="D109:D110"/>
    <mergeCell ref="E109:E110"/>
    <mergeCell ref="F109:F110"/>
    <mergeCell ref="G109:G110"/>
    <mergeCell ref="H109:H110"/>
    <mergeCell ref="I109:I110"/>
    <mergeCell ref="A112:A116"/>
    <mergeCell ref="B112:B116"/>
    <mergeCell ref="C112:C116"/>
    <mergeCell ref="D112:D113"/>
    <mergeCell ref="E112:E113"/>
    <mergeCell ref="F112:F113"/>
    <mergeCell ref="G112:G113"/>
    <mergeCell ref="H112:H113"/>
    <mergeCell ref="I112:I113"/>
    <mergeCell ref="D115:D116"/>
    <mergeCell ref="E115:E116"/>
    <mergeCell ref="F115:F116"/>
    <mergeCell ref="G115:G116"/>
    <mergeCell ref="H115:H116"/>
    <mergeCell ref="I115:I116"/>
    <mergeCell ref="A118:A124"/>
    <mergeCell ref="B118:B124"/>
    <mergeCell ref="C118:C124"/>
    <mergeCell ref="D118:D124"/>
    <mergeCell ref="E118:E124"/>
    <mergeCell ref="F118:F124"/>
    <mergeCell ref="G118:G119"/>
    <mergeCell ref="H118:H119"/>
    <mergeCell ref="I118:I119"/>
    <mergeCell ref="G121:G122"/>
    <mergeCell ref="H121:H122"/>
    <mergeCell ref="I121:I122"/>
    <mergeCell ref="A128:A132"/>
    <mergeCell ref="B128:B132"/>
    <mergeCell ref="C128:C132"/>
    <mergeCell ref="D128:D129"/>
    <mergeCell ref="E128:E129"/>
    <mergeCell ref="F128:F129"/>
    <mergeCell ref="G128:G129"/>
    <mergeCell ref="H128:H129"/>
    <mergeCell ref="I128:I129"/>
    <mergeCell ref="D131:D132"/>
    <mergeCell ref="E131:E132"/>
    <mergeCell ref="F131:F132"/>
    <mergeCell ref="G131:G132"/>
    <mergeCell ref="H131:H132"/>
    <mergeCell ref="I131:I132"/>
    <mergeCell ref="A134:A138"/>
    <mergeCell ref="B134:B138"/>
    <mergeCell ref="C134:C138"/>
    <mergeCell ref="D134:D135"/>
    <mergeCell ref="E134:E135"/>
    <mergeCell ref="F134:F135"/>
    <mergeCell ref="G134:G135"/>
    <mergeCell ref="H134:H135"/>
    <mergeCell ref="I134:I135"/>
    <mergeCell ref="D137:D138"/>
    <mergeCell ref="E137:E138"/>
    <mergeCell ref="F137:F138"/>
    <mergeCell ref="G137:G138"/>
    <mergeCell ref="H137:H138"/>
    <mergeCell ref="I137:I138"/>
    <mergeCell ref="A140:A144"/>
    <mergeCell ref="B140:B144"/>
    <mergeCell ref="C140:C144"/>
    <mergeCell ref="D140:D141"/>
    <mergeCell ref="E140:E141"/>
    <mergeCell ref="F140:F141"/>
    <mergeCell ref="G140:G141"/>
    <mergeCell ref="H140:H141"/>
    <mergeCell ref="I140:I141"/>
    <mergeCell ref="D143:D144"/>
    <mergeCell ref="E143:E144"/>
    <mergeCell ref="F143:F144"/>
    <mergeCell ref="G143:G144"/>
    <mergeCell ref="H143:H144"/>
    <mergeCell ref="I143:I144"/>
    <mergeCell ref="A146:A150"/>
    <mergeCell ref="B146:B150"/>
    <mergeCell ref="C146:C150"/>
    <mergeCell ref="D146:D147"/>
    <mergeCell ref="E146:E147"/>
    <mergeCell ref="F146:F147"/>
    <mergeCell ref="G146:G147"/>
    <mergeCell ref="H146:H147"/>
    <mergeCell ref="I146:I147"/>
    <mergeCell ref="D149:D150"/>
    <mergeCell ref="E149:E150"/>
    <mergeCell ref="F149:F150"/>
    <mergeCell ref="G149:G150"/>
    <mergeCell ref="H149:H150"/>
    <mergeCell ref="I149:I150"/>
    <mergeCell ref="O151:AA156"/>
    <mergeCell ref="A152:A156"/>
    <mergeCell ref="B152:B156"/>
    <mergeCell ref="C152:C156"/>
    <mergeCell ref="D152:D153"/>
    <mergeCell ref="E152:E153"/>
    <mergeCell ref="F152:F153"/>
    <mergeCell ref="G152:G153"/>
    <mergeCell ref="H152:H153"/>
    <mergeCell ref="I152:I153"/>
    <mergeCell ref="N152:N156"/>
    <mergeCell ref="D155:D156"/>
    <mergeCell ref="E155:E156"/>
    <mergeCell ref="F155:F156"/>
    <mergeCell ref="G155:G156"/>
    <mergeCell ref="H155:H156"/>
    <mergeCell ref="I155:I156"/>
    <mergeCell ref="A158:A162"/>
    <mergeCell ref="B158:B162"/>
    <mergeCell ref="C158:C162"/>
    <mergeCell ref="D158:D159"/>
    <mergeCell ref="E158:E159"/>
    <mergeCell ref="F158:F159"/>
    <mergeCell ref="G158:G159"/>
    <mergeCell ref="H158:H159"/>
    <mergeCell ref="I158:I159"/>
    <mergeCell ref="D161:D162"/>
    <mergeCell ref="E161:E162"/>
    <mergeCell ref="F161:F162"/>
    <mergeCell ref="G161:G162"/>
    <mergeCell ref="H161:H162"/>
    <mergeCell ref="I161:I162"/>
    <mergeCell ref="A164:A168"/>
    <mergeCell ref="B164:B168"/>
    <mergeCell ref="C164:C168"/>
    <mergeCell ref="D164:D165"/>
    <mergeCell ref="E164:E165"/>
    <mergeCell ref="F164:F165"/>
    <mergeCell ref="G164:G165"/>
    <mergeCell ref="H164:H165"/>
    <mergeCell ref="I164:I165"/>
    <mergeCell ref="D167:D168"/>
    <mergeCell ref="E167:E168"/>
    <mergeCell ref="F167:F168"/>
    <mergeCell ref="G167:G168"/>
    <mergeCell ref="H167:H168"/>
    <mergeCell ref="I167:I168"/>
    <mergeCell ref="A169:A173"/>
    <mergeCell ref="B169:B173"/>
    <mergeCell ref="C169:C173"/>
    <mergeCell ref="D169:D170"/>
    <mergeCell ref="E169:E170"/>
    <mergeCell ref="F169:F170"/>
    <mergeCell ref="G169:G170"/>
    <mergeCell ref="H169:H170"/>
    <mergeCell ref="I169:I170"/>
    <mergeCell ref="D172:D173"/>
    <mergeCell ref="E172:E173"/>
    <mergeCell ref="F172:F173"/>
    <mergeCell ref="G172:G173"/>
    <mergeCell ref="H172:H173"/>
    <mergeCell ref="I172:I173"/>
    <mergeCell ref="A175:A179"/>
    <mergeCell ref="B175:B179"/>
    <mergeCell ref="C175:C179"/>
    <mergeCell ref="D175:D177"/>
    <mergeCell ref="E175:E177"/>
    <mergeCell ref="F175:F177"/>
    <mergeCell ref="G175:G177"/>
    <mergeCell ref="H175:H177"/>
    <mergeCell ref="I175:I177"/>
    <mergeCell ref="D178:D179"/>
    <mergeCell ref="E178:E179"/>
    <mergeCell ref="F178:F179"/>
    <mergeCell ref="G178:G179"/>
    <mergeCell ref="H178:H179"/>
    <mergeCell ref="I178:I179"/>
    <mergeCell ref="A180:A184"/>
    <mergeCell ref="B180:B184"/>
    <mergeCell ref="C180:C184"/>
    <mergeCell ref="D180:D182"/>
    <mergeCell ref="E180:E182"/>
    <mergeCell ref="F180:F182"/>
    <mergeCell ref="G180:G182"/>
    <mergeCell ref="H180:H182"/>
    <mergeCell ref="I180:I182"/>
    <mergeCell ref="D183:D184"/>
    <mergeCell ref="E183:E184"/>
    <mergeCell ref="F183:F184"/>
    <mergeCell ref="G183:G184"/>
    <mergeCell ref="H183:H184"/>
    <mergeCell ref="I183:I184"/>
    <mergeCell ref="A185:A189"/>
    <mergeCell ref="B185:B189"/>
    <mergeCell ref="C185:C189"/>
    <mergeCell ref="D185:D187"/>
    <mergeCell ref="E185:E187"/>
    <mergeCell ref="F185:F187"/>
    <mergeCell ref="G185:G187"/>
    <mergeCell ref="H185:H187"/>
    <mergeCell ref="I185:I187"/>
    <mergeCell ref="D188:D189"/>
    <mergeCell ref="E188:E189"/>
    <mergeCell ref="F188:F189"/>
    <mergeCell ref="G188:G189"/>
    <mergeCell ref="H188:H189"/>
    <mergeCell ref="I188:I189"/>
    <mergeCell ref="A191:A195"/>
    <mergeCell ref="B191:B195"/>
    <mergeCell ref="C191:C195"/>
    <mergeCell ref="D191:D193"/>
    <mergeCell ref="E191:E193"/>
    <mergeCell ref="F191:F193"/>
    <mergeCell ref="G191:G193"/>
    <mergeCell ref="H191:H193"/>
    <mergeCell ref="I191:I193"/>
    <mergeCell ref="D194:D195"/>
    <mergeCell ref="E194:E195"/>
    <mergeCell ref="F194:F195"/>
    <mergeCell ref="G194:G195"/>
    <mergeCell ref="H194:H195"/>
    <mergeCell ref="I194:I195"/>
    <mergeCell ref="A196:A200"/>
    <mergeCell ref="B196:B200"/>
    <mergeCell ref="C196:C200"/>
    <mergeCell ref="D196:D198"/>
    <mergeCell ref="E196:E198"/>
    <mergeCell ref="F196:F198"/>
    <mergeCell ref="G196:G198"/>
    <mergeCell ref="H196:H198"/>
    <mergeCell ref="I196:I198"/>
    <mergeCell ref="D199:D200"/>
    <mergeCell ref="E199:E200"/>
    <mergeCell ref="F199:F200"/>
    <mergeCell ref="G199:G200"/>
    <mergeCell ref="H199:H200"/>
    <mergeCell ref="I199:I200"/>
    <mergeCell ref="A202:A206"/>
    <mergeCell ref="B202:B206"/>
    <mergeCell ref="C202:C206"/>
    <mergeCell ref="D202:D204"/>
    <mergeCell ref="E202:E204"/>
    <mergeCell ref="F202:F204"/>
    <mergeCell ref="G202:G204"/>
    <mergeCell ref="H202:H204"/>
    <mergeCell ref="I202:I204"/>
    <mergeCell ref="D205:D206"/>
    <mergeCell ref="E205:E206"/>
    <mergeCell ref="F205:F206"/>
    <mergeCell ref="G205:G206"/>
    <mergeCell ref="H205:H206"/>
    <mergeCell ref="I205:I206"/>
    <mergeCell ref="A207:A211"/>
    <mergeCell ref="B207:B211"/>
    <mergeCell ref="C207:C211"/>
    <mergeCell ref="D207:D209"/>
    <mergeCell ref="E207:E209"/>
    <mergeCell ref="F207:F209"/>
    <mergeCell ref="G207:G209"/>
    <mergeCell ref="H207:H209"/>
    <mergeCell ref="I207:I209"/>
    <mergeCell ref="D210:D211"/>
    <mergeCell ref="E210:E211"/>
    <mergeCell ref="F210:F211"/>
    <mergeCell ref="G210:G211"/>
    <mergeCell ref="H210:H211"/>
    <mergeCell ref="I210:I211"/>
    <mergeCell ref="A213:A217"/>
    <mergeCell ref="B213:B217"/>
    <mergeCell ref="C213:C217"/>
    <mergeCell ref="D213:D217"/>
    <mergeCell ref="E213:E217"/>
    <mergeCell ref="F213:F217"/>
    <mergeCell ref="G213:G217"/>
    <mergeCell ref="H213:H217"/>
    <mergeCell ref="I213:I217"/>
    <mergeCell ref="A218:A222"/>
    <mergeCell ref="B218:B222"/>
    <mergeCell ref="C218:C222"/>
    <mergeCell ref="D218:D222"/>
    <mergeCell ref="E218:E222"/>
    <mergeCell ref="F218:F222"/>
    <mergeCell ref="G218:G222"/>
    <mergeCell ref="H218:H222"/>
    <mergeCell ref="I218:I222"/>
    <mergeCell ref="A224:A228"/>
    <mergeCell ref="B224:B228"/>
    <mergeCell ref="C224:C228"/>
    <mergeCell ref="D224:D228"/>
    <mergeCell ref="E224:E228"/>
    <mergeCell ref="F224:F228"/>
    <mergeCell ref="G224:G228"/>
    <mergeCell ref="H224:H228"/>
    <mergeCell ref="I224:I228"/>
    <mergeCell ref="A229:A233"/>
    <mergeCell ref="B229:B233"/>
    <mergeCell ref="C229:C233"/>
    <mergeCell ref="D229:D233"/>
    <mergeCell ref="E229:E233"/>
    <mergeCell ref="F229:F233"/>
    <mergeCell ref="G229:G233"/>
    <mergeCell ref="H229:H233"/>
    <mergeCell ref="I229:I233"/>
    <mergeCell ref="A235:A239"/>
    <mergeCell ref="B235:B239"/>
    <mergeCell ref="C235:C239"/>
    <mergeCell ref="D235:D236"/>
    <mergeCell ref="E235:E236"/>
    <mergeCell ref="F235:F236"/>
    <mergeCell ref="G235:G236"/>
    <mergeCell ref="H235:H236"/>
    <mergeCell ref="I235:I236"/>
    <mergeCell ref="D238:D239"/>
    <mergeCell ref="E238:E239"/>
    <mergeCell ref="F238:F239"/>
    <mergeCell ref="G238:G239"/>
    <mergeCell ref="H238:H239"/>
    <mergeCell ref="I238:I239"/>
    <mergeCell ref="A240:A244"/>
    <mergeCell ref="B240:B244"/>
    <mergeCell ref="C240:C244"/>
    <mergeCell ref="D240:D241"/>
    <mergeCell ref="E240:E241"/>
    <mergeCell ref="F240:F241"/>
    <mergeCell ref="G240:G241"/>
    <mergeCell ref="H240:H241"/>
    <mergeCell ref="I240:I241"/>
    <mergeCell ref="D243:D244"/>
    <mergeCell ref="E243:E244"/>
    <mergeCell ref="F243:F244"/>
    <mergeCell ref="G243:G244"/>
    <mergeCell ref="H243:H244"/>
    <mergeCell ref="I243:I244"/>
    <mergeCell ref="A245:A249"/>
    <mergeCell ref="B245:B249"/>
    <mergeCell ref="C245:C249"/>
    <mergeCell ref="D245:D246"/>
    <mergeCell ref="E245:E246"/>
    <mergeCell ref="F245:F246"/>
    <mergeCell ref="G245:G246"/>
    <mergeCell ref="H245:H246"/>
    <mergeCell ref="I245:I246"/>
    <mergeCell ref="D248:D249"/>
    <mergeCell ref="E248:E249"/>
    <mergeCell ref="F248:F249"/>
    <mergeCell ref="G248:G249"/>
    <mergeCell ref="H248:H249"/>
    <mergeCell ref="I248:I249"/>
    <mergeCell ref="A252:A256"/>
    <mergeCell ref="B252:B255"/>
    <mergeCell ref="C252:C256"/>
    <mergeCell ref="D252:D253"/>
    <mergeCell ref="E252:E253"/>
    <mergeCell ref="F252:F253"/>
    <mergeCell ref="G252:G253"/>
    <mergeCell ref="H252:H253"/>
    <mergeCell ref="I252:I253"/>
    <mergeCell ref="D255:D256"/>
    <mergeCell ref="E255:E256"/>
    <mergeCell ref="F255:F256"/>
    <mergeCell ref="G255:G256"/>
    <mergeCell ref="H255:H256"/>
    <mergeCell ref="I255:I256"/>
    <mergeCell ref="A259:A263"/>
    <mergeCell ref="B259:B263"/>
    <mergeCell ref="C259:C263"/>
    <mergeCell ref="D259:D263"/>
    <mergeCell ref="E259:E263"/>
    <mergeCell ref="F259:F263"/>
    <mergeCell ref="G259:G263"/>
    <mergeCell ref="H259:H263"/>
    <mergeCell ref="I259:I263"/>
    <mergeCell ref="A264:A268"/>
    <mergeCell ref="B264:B268"/>
    <mergeCell ref="C264:C268"/>
    <mergeCell ref="D264:D268"/>
    <mergeCell ref="E264:E268"/>
    <mergeCell ref="F264:F268"/>
    <mergeCell ref="G264:G268"/>
    <mergeCell ref="H264:H268"/>
    <mergeCell ref="I264:I268"/>
    <mergeCell ref="A270:A274"/>
    <mergeCell ref="B270:B274"/>
    <mergeCell ref="C270:C274"/>
    <mergeCell ref="D270:D272"/>
    <mergeCell ref="E270:E272"/>
    <mergeCell ref="F270:F272"/>
    <mergeCell ref="G270:G272"/>
    <mergeCell ref="H270:H272"/>
    <mergeCell ref="I270:I272"/>
    <mergeCell ref="D273:D274"/>
    <mergeCell ref="E273:E274"/>
    <mergeCell ref="F273:F274"/>
    <mergeCell ref="G273:G274"/>
    <mergeCell ref="H273:H274"/>
    <mergeCell ref="I273:I274"/>
    <mergeCell ref="A275:A279"/>
    <mergeCell ref="B275:B279"/>
    <mergeCell ref="C275:C279"/>
    <mergeCell ref="D275:D277"/>
    <mergeCell ref="E275:E277"/>
    <mergeCell ref="F275:F277"/>
    <mergeCell ref="G275:G277"/>
    <mergeCell ref="H275:H277"/>
    <mergeCell ref="I275:I277"/>
    <mergeCell ref="D278:D279"/>
    <mergeCell ref="E278:E279"/>
    <mergeCell ref="F278:F279"/>
    <mergeCell ref="G278:G279"/>
    <mergeCell ref="H278:H279"/>
    <mergeCell ref="I278:I279"/>
    <mergeCell ref="A282:A286"/>
    <mergeCell ref="B282:B286"/>
    <mergeCell ref="C282:C286"/>
    <mergeCell ref="D282:D284"/>
    <mergeCell ref="E282:E284"/>
    <mergeCell ref="F282:F284"/>
    <mergeCell ref="G282:G284"/>
    <mergeCell ref="H282:H284"/>
    <mergeCell ref="I282:I284"/>
    <mergeCell ref="D285:D286"/>
    <mergeCell ref="E285:E286"/>
    <mergeCell ref="F285:F286"/>
    <mergeCell ref="G285:G286"/>
    <mergeCell ref="H285:H286"/>
    <mergeCell ref="I285:I286"/>
    <mergeCell ref="A289:A293"/>
    <mergeCell ref="B289:B293"/>
    <mergeCell ref="C289:C293"/>
    <mergeCell ref="D289:D291"/>
    <mergeCell ref="E289:E291"/>
    <mergeCell ref="F289:F291"/>
    <mergeCell ref="G289:G291"/>
    <mergeCell ref="H289:H291"/>
    <mergeCell ref="I289:I291"/>
    <mergeCell ref="D292:D293"/>
    <mergeCell ref="E292:E293"/>
    <mergeCell ref="F292:F293"/>
    <mergeCell ref="G292:G293"/>
    <mergeCell ref="H292:H293"/>
    <mergeCell ref="I292:I293"/>
    <mergeCell ref="A294:A298"/>
    <mergeCell ref="B294:B298"/>
    <mergeCell ref="C294:C298"/>
    <mergeCell ref="D294:D296"/>
    <mergeCell ref="E294:E296"/>
    <mergeCell ref="F294:F296"/>
    <mergeCell ref="G294:G296"/>
    <mergeCell ref="H294:H296"/>
    <mergeCell ref="I294:I296"/>
    <mergeCell ref="D297:D298"/>
    <mergeCell ref="E297:E298"/>
    <mergeCell ref="F297:F298"/>
    <mergeCell ref="G297:G298"/>
    <mergeCell ref="H297:H298"/>
    <mergeCell ref="I297:I298"/>
    <mergeCell ref="A299:A303"/>
    <mergeCell ref="B299:B302"/>
    <mergeCell ref="C299:C303"/>
    <mergeCell ref="D299:D301"/>
    <mergeCell ref="E299:E301"/>
    <mergeCell ref="F299:F301"/>
    <mergeCell ref="G299:G301"/>
    <mergeCell ref="H299:H301"/>
    <mergeCell ref="I299:I301"/>
    <mergeCell ref="D302:D303"/>
    <mergeCell ref="E302:E303"/>
    <mergeCell ref="F302:F303"/>
    <mergeCell ref="G302:G303"/>
    <mergeCell ref="H302:H303"/>
    <mergeCell ref="I302:I303"/>
    <mergeCell ref="A304:A308"/>
    <mergeCell ref="C304:C308"/>
    <mergeCell ref="D304:D308"/>
    <mergeCell ref="F304:F308"/>
    <mergeCell ref="G304:G308"/>
    <mergeCell ref="A309:A313"/>
    <mergeCell ref="B309:B313"/>
    <mergeCell ref="C309:C313"/>
    <mergeCell ref="D309:D310"/>
    <mergeCell ref="E309:E310"/>
    <mergeCell ref="F309:F310"/>
    <mergeCell ref="G309:G310"/>
    <mergeCell ref="H309:H310"/>
    <mergeCell ref="I309:I310"/>
    <mergeCell ref="D312:D313"/>
    <mergeCell ref="E312:E313"/>
    <mergeCell ref="F312:F313"/>
    <mergeCell ref="G312:G313"/>
    <mergeCell ref="H312:H313"/>
    <mergeCell ref="I312:I313"/>
    <mergeCell ref="A314:H314"/>
  </mergeCells>
  <printOptions headings="false" gridLines="false" gridLinesSet="true" horizontalCentered="false" verticalCentered="false"/>
  <pageMargins left="0.7875" right="0.7875" top="1.05277777777778" bottom="1.05277777777778" header="0.7875" footer="0.7875"/>
  <pageSetup paperSize="9" scale="36" fitToWidth="1" fitToHeight="1" pageOrder="downThenOver" orientation="landscape" blackAndWhite="false" draft="false" cellComments="none" horizontalDpi="300" verticalDpi="300" copies="1"/>
  <headerFooter differentFirst="false" differentOddEven="false">
    <oddHeader>&amp;C&amp;"Times New Roman,Обычный"&amp;12ffffff&amp;A</oddHeader>
    <oddFooter>&amp;C&amp;"Times New Roman,Обычный"&amp;12ffffffСтраница &amp;P</oddFooter>
  </headerFooter>
  <rowBreaks count="1" manualBreakCount="1">
    <brk id="57" man="true" max="16383" min="0"/>
  </rowBreaks>
  <legacyDrawing r:id="rId2"/>
</worksheet>
</file>

<file path=docProps/app.xml><?xml version="1.0" encoding="utf-8"?>
<Properties xmlns="http://schemas.openxmlformats.org/officeDocument/2006/extended-properties" xmlns:vt="http://schemas.openxmlformats.org/officeDocument/2006/docPropsVTypes">
  <Template/>
  <TotalTime>9773</TotalTime>
  <Application>LibreOffice/7.6.4.1$Windows_X86_64 LibreOffice_project/e19e193f88cd6c0525a17fb7a176ed8e6a3e2aa1</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2020-09-03T10:40:09Z</dcterms:created>
  <dc:creator>Senkina-VS</dc:creator>
  <dc:description/>
  <dc:language>ru-RU</dc:language>
  <cp:lastModifiedBy>Gubareva-AA</cp:lastModifiedBy>
  <dcterms:modified xsi:type="dcterms:W3CDTF">2025-07-21T13:26:03Z</dcterms:modified>
  <cp:revision>459</cp:revision>
  <dc:subject/>
  <dc:title/>
</cp:coreProperties>
</file>

<file path=docProps/custom.xml><?xml version="1.0" encoding="utf-8"?>
<Properties xmlns="http://schemas.openxmlformats.org/officeDocument/2006/custom-properties" xmlns:vt="http://schemas.openxmlformats.org/officeDocument/2006/docPropsVTypes"/>
</file>